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17955" windowHeight="10785" activeTab="3"/>
  </bookViews>
  <sheets>
    <sheet name="Krycí list" sheetId="1" r:id="rId1"/>
    <sheet name="Rekapitulace" sheetId="5" r:id="rId2"/>
    <sheet name="Položkový rozpočet_1" sheetId="3" r:id="rId3"/>
    <sheet name="VRN" sheetId="4" r:id="rId4"/>
  </sheets>
  <definedNames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'Položkový rozpočet_1'!#REF!</definedName>
    <definedName name="HSV">#REF!</definedName>
    <definedName name="HSV0">'Položkový rozpočet_1'!#REF!</definedName>
    <definedName name="HZS">#REF!</definedName>
    <definedName name="HZS0">'Položkový rozpočet_1'!#REF!</definedName>
    <definedName name="JKSO">'Krycí list'!$G$2</definedName>
    <definedName name="MJ">'Krycí list'!$G$5</definedName>
    <definedName name="Mont">#REF!</definedName>
    <definedName name="Montaz0">'Položkový rozpočet_1'!#REF!</definedName>
    <definedName name="NazevDilu">#REF!</definedName>
    <definedName name="nazevobjektu">'Krycí list'!$C$5</definedName>
    <definedName name="nazevstavby">'Krycí list'!$C$7</definedName>
    <definedName name="_xlnm.Print_Titles" localSheetId="2">'Položkový rozpočet_1'!$1:$6</definedName>
    <definedName name="Objednatel">'Krycí list'!$C$10</definedName>
    <definedName name="_xlnm.Print_Area" localSheetId="0">'Krycí list'!$A$1:$G$45</definedName>
    <definedName name="_xlnm.Print_Area" localSheetId="2">'Položkový rozpočet_1'!$A$1:$G$420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'Položkový rozpočet_1'!#REF!</definedName>
    <definedName name="SazbaDPH1">'Krycí list'!$C$30</definedName>
    <definedName name="SazbaDPH2">'Krycí list'!$C$32</definedName>
    <definedName name="SloupecCC">'Položkový rozpočet_1'!$G$6</definedName>
    <definedName name="SloupecCisloPol">'Položkový rozpočet_1'!$B$6</definedName>
    <definedName name="SloupecJC">'Položkový rozpočet_1'!$F$6</definedName>
    <definedName name="SloupecMJ">'Položkový rozpočet_1'!$D$6</definedName>
    <definedName name="SloupecMnozstvi">'Položkový rozpočet_1'!$E$6</definedName>
    <definedName name="SloupecNazPol">'Položkový rozpočet_1'!$C$6</definedName>
    <definedName name="SloupecPC">'Položkový rozpočet_1'!$A$6</definedName>
    <definedName name="solver_lin" localSheetId="2" hidden="1">0</definedName>
    <definedName name="solver_num" localSheetId="2" hidden="1">0</definedName>
    <definedName name="solver_opt" localSheetId="2" hidden="1">'Položkový rozpočet_1'!#REF!</definedName>
    <definedName name="solver_typ" localSheetId="2" hidden="1">1</definedName>
    <definedName name="solver_val" localSheetId="2" hidden="1">0</definedName>
    <definedName name="Typ">'Položkový rozpočet_1'!#REF!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5" i="1"/>
  <c r="G23" i="1" s="1"/>
  <c r="C2" i="5" l="1"/>
  <c r="C1" i="5"/>
  <c r="H16" i="4" l="1"/>
  <c r="E16" i="5" s="1"/>
  <c r="I16" i="5" l="1"/>
  <c r="C2" i="4"/>
  <c r="C1" i="4"/>
  <c r="BE419" i="3" l="1"/>
  <c r="BD419" i="3"/>
  <c r="BC419" i="3"/>
  <c r="BB419" i="3"/>
  <c r="G419" i="3"/>
  <c r="BA419" i="3" s="1"/>
  <c r="BE418" i="3"/>
  <c r="BD418" i="3"/>
  <c r="BC418" i="3"/>
  <c r="BB418" i="3"/>
  <c r="G418" i="3"/>
  <c r="BA418" i="3" s="1"/>
  <c r="BE417" i="3"/>
  <c r="BD417" i="3"/>
  <c r="BC417" i="3"/>
  <c r="BB417" i="3"/>
  <c r="G417" i="3"/>
  <c r="BA417" i="3" s="1"/>
  <c r="BE416" i="3"/>
  <c r="BD416" i="3"/>
  <c r="BC416" i="3"/>
  <c r="BB416" i="3"/>
  <c r="G416" i="3"/>
  <c r="BA416" i="3" s="1"/>
  <c r="BE415" i="3"/>
  <c r="BD415" i="3"/>
  <c r="BC415" i="3"/>
  <c r="BB415" i="3"/>
  <c r="G415" i="3"/>
  <c r="BA415" i="3" s="1"/>
  <c r="BE414" i="3"/>
  <c r="BD414" i="3"/>
  <c r="BC414" i="3"/>
  <c r="BB414" i="3"/>
  <c r="G414" i="3"/>
  <c r="BA414" i="3" s="1"/>
  <c r="BE413" i="3"/>
  <c r="BD413" i="3"/>
  <c r="BC413" i="3"/>
  <c r="BB413" i="3"/>
  <c r="G413" i="3"/>
  <c r="BA413" i="3" s="1"/>
  <c r="C420" i="3"/>
  <c r="BE410" i="3"/>
  <c r="BC410" i="3"/>
  <c r="BB410" i="3"/>
  <c r="BA410" i="3"/>
  <c r="G410" i="3"/>
  <c r="BD410" i="3" s="1"/>
  <c r="BE409" i="3"/>
  <c r="BC409" i="3"/>
  <c r="BB409" i="3"/>
  <c r="BA409" i="3"/>
  <c r="G409" i="3"/>
  <c r="BD409" i="3" s="1"/>
  <c r="BE408" i="3"/>
  <c r="BC408" i="3"/>
  <c r="BB408" i="3"/>
  <c r="BA408" i="3"/>
  <c r="G408" i="3"/>
  <c r="BD408" i="3" s="1"/>
  <c r="BE407" i="3"/>
  <c r="BC407" i="3"/>
  <c r="BB407" i="3"/>
  <c r="BA407" i="3"/>
  <c r="G407" i="3"/>
  <c r="BD407" i="3" s="1"/>
  <c r="BE406" i="3"/>
  <c r="BC406" i="3"/>
  <c r="BB406" i="3"/>
  <c r="BA406" i="3"/>
  <c r="G406" i="3"/>
  <c r="BD406" i="3" s="1"/>
  <c r="BE405" i="3"/>
  <c r="BC405" i="3"/>
  <c r="BB405" i="3"/>
  <c r="BA405" i="3"/>
  <c r="G405" i="3"/>
  <c r="BD405" i="3" s="1"/>
  <c r="BE404" i="3"/>
  <c r="BC404" i="3"/>
  <c r="BB404" i="3"/>
  <c r="BA404" i="3"/>
  <c r="G404" i="3"/>
  <c r="BD404" i="3" s="1"/>
  <c r="BE403" i="3"/>
  <c r="BC403" i="3"/>
  <c r="BB403" i="3"/>
  <c r="BA403" i="3"/>
  <c r="G403" i="3"/>
  <c r="BD403" i="3" s="1"/>
  <c r="BE402" i="3"/>
  <c r="BC402" i="3"/>
  <c r="BB402" i="3"/>
  <c r="BA402" i="3"/>
  <c r="G402" i="3"/>
  <c r="BD402" i="3" s="1"/>
  <c r="BE401" i="3"/>
  <c r="BC401" i="3"/>
  <c r="BB401" i="3"/>
  <c r="BA401" i="3"/>
  <c r="G401" i="3"/>
  <c r="BD401" i="3" s="1"/>
  <c r="BE400" i="3"/>
  <c r="BC400" i="3"/>
  <c r="BB400" i="3"/>
  <c r="BA400" i="3"/>
  <c r="G400" i="3"/>
  <c r="BD400" i="3" s="1"/>
  <c r="BE399" i="3"/>
  <c r="BC399" i="3"/>
  <c r="BB399" i="3"/>
  <c r="BA399" i="3"/>
  <c r="G399" i="3"/>
  <c r="BD399" i="3" s="1"/>
  <c r="BE398" i="3"/>
  <c r="BC398" i="3"/>
  <c r="BB398" i="3"/>
  <c r="BA398" i="3"/>
  <c r="G398" i="3"/>
  <c r="BD398" i="3" s="1"/>
  <c r="BE397" i="3"/>
  <c r="BC397" i="3"/>
  <c r="BB397" i="3"/>
  <c r="BA397" i="3"/>
  <c r="G397" i="3"/>
  <c r="BD397" i="3" s="1"/>
  <c r="BE396" i="3"/>
  <c r="BC396" i="3"/>
  <c r="BB396" i="3"/>
  <c r="BA396" i="3"/>
  <c r="G396" i="3"/>
  <c r="BD396" i="3" s="1"/>
  <c r="BE395" i="3"/>
  <c r="BC395" i="3"/>
  <c r="BB395" i="3"/>
  <c r="BA395" i="3"/>
  <c r="G395" i="3"/>
  <c r="BD395" i="3" s="1"/>
  <c r="BE394" i="3"/>
  <c r="BC394" i="3"/>
  <c r="BB394" i="3"/>
  <c r="BA394" i="3"/>
  <c r="G394" i="3"/>
  <c r="BD394" i="3" s="1"/>
  <c r="BE393" i="3"/>
  <c r="BC393" i="3"/>
  <c r="BB393" i="3"/>
  <c r="BA393" i="3"/>
  <c r="G393" i="3"/>
  <c r="BD393" i="3" s="1"/>
  <c r="BE392" i="3"/>
  <c r="BC392" i="3"/>
  <c r="BB392" i="3"/>
  <c r="BA392" i="3"/>
  <c r="G392" i="3"/>
  <c r="BD392" i="3" s="1"/>
  <c r="BE391" i="3"/>
  <c r="BC391" i="3"/>
  <c r="BB391" i="3"/>
  <c r="BA391" i="3"/>
  <c r="G391" i="3"/>
  <c r="C411" i="3"/>
  <c r="BE388" i="3"/>
  <c r="BD388" i="3"/>
  <c r="BC388" i="3"/>
  <c r="BA388" i="3"/>
  <c r="G388" i="3"/>
  <c r="BB388" i="3" s="1"/>
  <c r="BE387" i="3"/>
  <c r="BD387" i="3"/>
  <c r="BC387" i="3"/>
  <c r="BA387" i="3"/>
  <c r="G387" i="3"/>
  <c r="BB387" i="3" s="1"/>
  <c r="BE386" i="3"/>
  <c r="BD386" i="3"/>
  <c r="BC386" i="3"/>
  <c r="BA386" i="3"/>
  <c r="G386" i="3"/>
  <c r="C389" i="3"/>
  <c r="BE383" i="3"/>
  <c r="BD383" i="3"/>
  <c r="BC383" i="3"/>
  <c r="BA383" i="3"/>
  <c r="G383" i="3"/>
  <c r="BB383" i="3" s="1"/>
  <c r="BE381" i="3"/>
  <c r="BD381" i="3"/>
  <c r="BC381" i="3"/>
  <c r="BA381" i="3"/>
  <c r="G381" i="3"/>
  <c r="BB381" i="3" s="1"/>
  <c r="BE377" i="3"/>
  <c r="BD377" i="3"/>
  <c r="BC377" i="3"/>
  <c r="BA377" i="3"/>
  <c r="G377" i="3"/>
  <c r="BB377" i="3" s="1"/>
  <c r="BE374" i="3"/>
  <c r="BD374" i="3"/>
  <c r="BC374" i="3"/>
  <c r="BA374" i="3"/>
  <c r="G374" i="3"/>
  <c r="BB374" i="3" s="1"/>
  <c r="BE373" i="3"/>
  <c r="BD373" i="3"/>
  <c r="BC373" i="3"/>
  <c r="BA373" i="3"/>
  <c r="G373" i="3"/>
  <c r="BB373" i="3" s="1"/>
  <c r="C384" i="3"/>
  <c r="BE370" i="3"/>
  <c r="BD370" i="3"/>
  <c r="BC370" i="3"/>
  <c r="BA370" i="3"/>
  <c r="G370" i="3"/>
  <c r="BB370" i="3" s="1"/>
  <c r="BE368" i="3"/>
  <c r="BD368" i="3"/>
  <c r="BC368" i="3"/>
  <c r="BA368" i="3"/>
  <c r="G368" i="3"/>
  <c r="BB368" i="3" s="1"/>
  <c r="BE359" i="3"/>
  <c r="BD359" i="3"/>
  <c r="BC359" i="3"/>
  <c r="BA359" i="3"/>
  <c r="G359" i="3"/>
  <c r="BB359" i="3" s="1"/>
  <c r="BE358" i="3"/>
  <c r="BD358" i="3"/>
  <c r="BC358" i="3"/>
  <c r="BA358" i="3"/>
  <c r="G358" i="3"/>
  <c r="BB358" i="3" s="1"/>
  <c r="C371" i="3"/>
  <c r="BE355" i="3"/>
  <c r="BD355" i="3"/>
  <c r="BC355" i="3"/>
  <c r="BA355" i="3"/>
  <c r="G355" i="3"/>
  <c r="BB355" i="3" s="1"/>
  <c r="BE353" i="3"/>
  <c r="BD353" i="3"/>
  <c r="BC353" i="3"/>
  <c r="BA353" i="3"/>
  <c r="G353" i="3"/>
  <c r="BB353" i="3" s="1"/>
  <c r="BE352" i="3"/>
  <c r="BD352" i="3"/>
  <c r="BC352" i="3"/>
  <c r="BA352" i="3"/>
  <c r="G352" i="3"/>
  <c r="BB352" i="3" s="1"/>
  <c r="BE350" i="3"/>
  <c r="BD350" i="3"/>
  <c r="BC350" i="3"/>
  <c r="BA350" i="3"/>
  <c r="G350" i="3"/>
  <c r="BB350" i="3" s="1"/>
  <c r="BE349" i="3"/>
  <c r="BD349" i="3"/>
  <c r="BC349" i="3"/>
  <c r="BA349" i="3"/>
  <c r="G349" i="3"/>
  <c r="BB349" i="3" s="1"/>
  <c r="BE346" i="3"/>
  <c r="BD346" i="3"/>
  <c r="BC346" i="3"/>
  <c r="BA346" i="3"/>
  <c r="G346" i="3"/>
  <c r="BB346" i="3" s="1"/>
  <c r="BE345" i="3"/>
  <c r="BD345" i="3"/>
  <c r="BC345" i="3"/>
  <c r="BA345" i="3"/>
  <c r="G345" i="3"/>
  <c r="C356" i="3"/>
  <c r="BE342" i="3"/>
  <c r="BD342" i="3"/>
  <c r="BC342" i="3"/>
  <c r="BA342" i="3"/>
  <c r="G342" i="3"/>
  <c r="BB342" i="3" s="1"/>
  <c r="BE340" i="3"/>
  <c r="BD340" i="3"/>
  <c r="BC340" i="3"/>
  <c r="BA340" i="3"/>
  <c r="G340" i="3"/>
  <c r="BB340" i="3" s="1"/>
  <c r="BE339" i="3"/>
  <c r="BD339" i="3"/>
  <c r="BC339" i="3"/>
  <c r="BA339" i="3"/>
  <c r="G339" i="3"/>
  <c r="BB339" i="3" s="1"/>
  <c r="BE333" i="3"/>
  <c r="BD333" i="3"/>
  <c r="BC333" i="3"/>
  <c r="BA333" i="3"/>
  <c r="G333" i="3"/>
  <c r="BB333" i="3" s="1"/>
  <c r="BE332" i="3"/>
  <c r="BD332" i="3"/>
  <c r="BC332" i="3"/>
  <c r="BC343" i="3" s="1"/>
  <c r="BA332" i="3"/>
  <c r="G332" i="3"/>
  <c r="BB332" i="3" s="1"/>
  <c r="C343" i="3"/>
  <c r="BE329" i="3"/>
  <c r="BD329" i="3"/>
  <c r="BC329" i="3"/>
  <c r="BA329" i="3"/>
  <c r="G329" i="3"/>
  <c r="BB329" i="3" s="1"/>
  <c r="BE328" i="3"/>
  <c r="BD328" i="3"/>
  <c r="BC328" i="3"/>
  <c r="BA328" i="3"/>
  <c r="G328" i="3"/>
  <c r="BB328" i="3" s="1"/>
  <c r="BE327" i="3"/>
  <c r="BD327" i="3"/>
  <c r="BC327" i="3"/>
  <c r="BA327" i="3"/>
  <c r="G327" i="3"/>
  <c r="C330" i="3"/>
  <c r="BE324" i="3"/>
  <c r="BD324" i="3"/>
  <c r="BC324" i="3"/>
  <c r="BA324" i="3"/>
  <c r="G324" i="3"/>
  <c r="BB324" i="3" s="1"/>
  <c r="BE323" i="3"/>
  <c r="BD323" i="3"/>
  <c r="BC323" i="3"/>
  <c r="BA323" i="3"/>
  <c r="G323" i="3"/>
  <c r="BB323" i="3" s="1"/>
  <c r="BE322" i="3"/>
  <c r="BD322" i="3"/>
  <c r="BC322" i="3"/>
  <c r="BA322" i="3"/>
  <c r="G322" i="3"/>
  <c r="BB322" i="3" s="1"/>
  <c r="BE321" i="3"/>
  <c r="BD321" i="3"/>
  <c r="BC321" i="3"/>
  <c r="BA321" i="3"/>
  <c r="G321" i="3"/>
  <c r="BB321" i="3" s="1"/>
  <c r="BE319" i="3"/>
  <c r="BD319" i="3"/>
  <c r="BC319" i="3"/>
  <c r="BA319" i="3"/>
  <c r="G319" i="3"/>
  <c r="BB319" i="3" s="1"/>
  <c r="BE318" i="3"/>
  <c r="BD318" i="3"/>
  <c r="BC318" i="3"/>
  <c r="BA318" i="3"/>
  <c r="G318" i="3"/>
  <c r="BB318" i="3" s="1"/>
  <c r="BE317" i="3"/>
  <c r="BD317" i="3"/>
  <c r="BC317" i="3"/>
  <c r="BA317" i="3"/>
  <c r="G317" i="3"/>
  <c r="BB317" i="3" s="1"/>
  <c r="BE316" i="3"/>
  <c r="BD316" i="3"/>
  <c r="BC316" i="3"/>
  <c r="BA316" i="3"/>
  <c r="G316" i="3"/>
  <c r="BB316" i="3" s="1"/>
  <c r="BE314" i="3"/>
  <c r="BD314" i="3"/>
  <c r="BC314" i="3"/>
  <c r="BA314" i="3"/>
  <c r="G314" i="3"/>
  <c r="BB314" i="3" s="1"/>
  <c r="BE313" i="3"/>
  <c r="BD313" i="3"/>
  <c r="BC313" i="3"/>
  <c r="BA313" i="3"/>
  <c r="G313" i="3"/>
  <c r="BB313" i="3" s="1"/>
  <c r="BE312" i="3"/>
  <c r="BD312" i="3"/>
  <c r="BC312" i="3"/>
  <c r="BA312" i="3"/>
  <c r="G312" i="3"/>
  <c r="BB312" i="3" s="1"/>
  <c r="BE311" i="3"/>
  <c r="BD311" i="3"/>
  <c r="BC311" i="3"/>
  <c r="BA311" i="3"/>
  <c r="G311" i="3"/>
  <c r="BB311" i="3" s="1"/>
  <c r="BE310" i="3"/>
  <c r="BD310" i="3"/>
  <c r="BC310" i="3"/>
  <c r="BA310" i="3"/>
  <c r="G310" i="3"/>
  <c r="BB310" i="3" s="1"/>
  <c r="BE309" i="3"/>
  <c r="BD309" i="3"/>
  <c r="BC309" i="3"/>
  <c r="BA309" i="3"/>
  <c r="G309" i="3"/>
  <c r="BB309" i="3" s="1"/>
  <c r="BE308" i="3"/>
  <c r="BD308" i="3"/>
  <c r="BC308" i="3"/>
  <c r="BA308" i="3"/>
  <c r="G308" i="3"/>
  <c r="BB308" i="3" s="1"/>
  <c r="BE307" i="3"/>
  <c r="BD307" i="3"/>
  <c r="BC307" i="3"/>
  <c r="BA307" i="3"/>
  <c r="G307" i="3"/>
  <c r="BB307" i="3" s="1"/>
  <c r="BE306" i="3"/>
  <c r="BD306" i="3"/>
  <c r="BC306" i="3"/>
  <c r="BA306" i="3"/>
  <c r="G306" i="3"/>
  <c r="BB306" i="3" s="1"/>
  <c r="BE299" i="3"/>
  <c r="BD299" i="3"/>
  <c r="BC299" i="3"/>
  <c r="BA299" i="3"/>
  <c r="G299" i="3"/>
  <c r="BB299" i="3" s="1"/>
  <c r="BE298" i="3"/>
  <c r="BD298" i="3"/>
  <c r="BC298" i="3"/>
  <c r="BA298" i="3"/>
  <c r="G298" i="3"/>
  <c r="BB298" i="3" s="1"/>
  <c r="BE297" i="3"/>
  <c r="BD297" i="3"/>
  <c r="BC297" i="3"/>
  <c r="BA297" i="3"/>
  <c r="G297" i="3"/>
  <c r="BB297" i="3" s="1"/>
  <c r="BE296" i="3"/>
  <c r="BD296" i="3"/>
  <c r="BC296" i="3"/>
  <c r="BA296" i="3"/>
  <c r="G296" i="3"/>
  <c r="BB296" i="3" s="1"/>
  <c r="BE295" i="3"/>
  <c r="BD295" i="3"/>
  <c r="BC295" i="3"/>
  <c r="BA295" i="3"/>
  <c r="G295" i="3"/>
  <c r="BB295" i="3" s="1"/>
  <c r="BE294" i="3"/>
  <c r="BD294" i="3"/>
  <c r="BC294" i="3"/>
  <c r="BA294" i="3"/>
  <c r="G294" i="3"/>
  <c r="BB294" i="3" s="1"/>
  <c r="BE293" i="3"/>
  <c r="BD293" i="3"/>
  <c r="BC293" i="3"/>
  <c r="BA293" i="3"/>
  <c r="G293" i="3"/>
  <c r="BB293" i="3" s="1"/>
  <c r="BE292" i="3"/>
  <c r="BD292" i="3"/>
  <c r="BC292" i="3"/>
  <c r="BA292" i="3"/>
  <c r="G292" i="3"/>
  <c r="BB292" i="3" s="1"/>
  <c r="BE291" i="3"/>
  <c r="BD291" i="3"/>
  <c r="BC291" i="3"/>
  <c r="BA291" i="3"/>
  <c r="G291" i="3"/>
  <c r="BB291" i="3" s="1"/>
  <c r="BE290" i="3"/>
  <c r="BD290" i="3"/>
  <c r="BC290" i="3"/>
  <c r="BA290" i="3"/>
  <c r="G290" i="3"/>
  <c r="BB290" i="3" s="1"/>
  <c r="BE289" i="3"/>
  <c r="BD289" i="3"/>
  <c r="BC289" i="3"/>
  <c r="BA289" i="3"/>
  <c r="G289" i="3"/>
  <c r="BB289" i="3" s="1"/>
  <c r="BE288" i="3"/>
  <c r="BD288" i="3"/>
  <c r="BC288" i="3"/>
  <c r="BA288" i="3"/>
  <c r="G288" i="3"/>
  <c r="BB288" i="3" s="1"/>
  <c r="BE282" i="3"/>
  <c r="BD282" i="3"/>
  <c r="BC282" i="3"/>
  <c r="BA282" i="3"/>
  <c r="G282" i="3"/>
  <c r="BB282" i="3" s="1"/>
  <c r="BE281" i="3"/>
  <c r="BD281" i="3"/>
  <c r="BC281" i="3"/>
  <c r="BA281" i="3"/>
  <c r="G281" i="3"/>
  <c r="C325" i="3"/>
  <c r="BE278" i="3"/>
  <c r="BD278" i="3"/>
  <c r="BC278" i="3"/>
  <c r="BA278" i="3"/>
  <c r="G278" i="3"/>
  <c r="BB278" i="3" s="1"/>
  <c r="BE275" i="3"/>
  <c r="BD275" i="3"/>
  <c r="BC275" i="3"/>
  <c r="BA275" i="3"/>
  <c r="G275" i="3"/>
  <c r="BB275" i="3" s="1"/>
  <c r="BE268" i="3"/>
  <c r="BD268" i="3"/>
  <c r="BC268" i="3"/>
  <c r="BA268" i="3"/>
  <c r="G268" i="3"/>
  <c r="BB268" i="3" s="1"/>
  <c r="C279" i="3"/>
  <c r="BE265" i="3"/>
  <c r="BD265" i="3"/>
  <c r="BC265" i="3"/>
  <c r="BA265" i="3"/>
  <c r="G265" i="3"/>
  <c r="BB265" i="3" s="1"/>
  <c r="BE263" i="3"/>
  <c r="BD263" i="3"/>
  <c r="BC263" i="3"/>
  <c r="BA263" i="3"/>
  <c r="G263" i="3"/>
  <c r="BB263" i="3" s="1"/>
  <c r="BE261" i="3"/>
  <c r="BD261" i="3"/>
  <c r="BC261" i="3"/>
  <c r="BA261" i="3"/>
  <c r="G261" i="3"/>
  <c r="BB261" i="3" s="1"/>
  <c r="BE260" i="3"/>
  <c r="BD260" i="3"/>
  <c r="BC260" i="3"/>
  <c r="BA260" i="3"/>
  <c r="G260" i="3"/>
  <c r="BB260" i="3" s="1"/>
  <c r="BE259" i="3"/>
  <c r="BD259" i="3"/>
  <c r="BC259" i="3"/>
  <c r="BA259" i="3"/>
  <c r="G259" i="3"/>
  <c r="BB259" i="3" s="1"/>
  <c r="BE258" i="3"/>
  <c r="BD258" i="3"/>
  <c r="BC258" i="3"/>
  <c r="BA258" i="3"/>
  <c r="G258" i="3"/>
  <c r="BB258" i="3" s="1"/>
  <c r="BE256" i="3"/>
  <c r="BD256" i="3"/>
  <c r="BC256" i="3"/>
  <c r="BA256" i="3"/>
  <c r="G256" i="3"/>
  <c r="BB256" i="3" s="1"/>
  <c r="BE255" i="3"/>
  <c r="BD255" i="3"/>
  <c r="BC255" i="3"/>
  <c r="BA255" i="3"/>
  <c r="G255" i="3"/>
  <c r="BB255" i="3" s="1"/>
  <c r="BE252" i="3"/>
  <c r="BD252" i="3"/>
  <c r="BC252" i="3"/>
  <c r="BA252" i="3"/>
  <c r="G252" i="3"/>
  <c r="BB252" i="3" s="1"/>
  <c r="BE251" i="3"/>
  <c r="BD251" i="3"/>
  <c r="BC251" i="3"/>
  <c r="BA251" i="3"/>
  <c r="G251" i="3"/>
  <c r="BB251" i="3" s="1"/>
  <c r="BE249" i="3"/>
  <c r="BD249" i="3"/>
  <c r="BC249" i="3"/>
  <c r="BA249" i="3"/>
  <c r="G249" i="3"/>
  <c r="BB249" i="3" s="1"/>
  <c r="BE247" i="3"/>
  <c r="BD247" i="3"/>
  <c r="BC247" i="3"/>
  <c r="BA247" i="3"/>
  <c r="G247" i="3"/>
  <c r="BB247" i="3" s="1"/>
  <c r="BE246" i="3"/>
  <c r="BD246" i="3"/>
  <c r="BC246" i="3"/>
  <c r="BA246" i="3"/>
  <c r="G246" i="3"/>
  <c r="C266" i="3"/>
  <c r="BE243" i="3"/>
  <c r="BD243" i="3"/>
  <c r="BC243" i="3"/>
  <c r="BA243" i="3"/>
  <c r="G243" i="3"/>
  <c r="BB243" i="3" s="1"/>
  <c r="BE241" i="3"/>
  <c r="BD241" i="3"/>
  <c r="BC241" i="3"/>
  <c r="BA241" i="3"/>
  <c r="G241" i="3"/>
  <c r="BB241" i="3" s="1"/>
  <c r="BE238" i="3"/>
  <c r="BD238" i="3"/>
  <c r="BC238" i="3"/>
  <c r="BA238" i="3"/>
  <c r="G238" i="3"/>
  <c r="BB238" i="3" s="1"/>
  <c r="BE236" i="3"/>
  <c r="BD236" i="3"/>
  <c r="BC236" i="3"/>
  <c r="BA236" i="3"/>
  <c r="G236" i="3"/>
  <c r="BB236" i="3" s="1"/>
  <c r="BE235" i="3"/>
  <c r="BD235" i="3"/>
  <c r="BC235" i="3"/>
  <c r="BA235" i="3"/>
  <c r="G235" i="3"/>
  <c r="BB235" i="3" s="1"/>
  <c r="BE233" i="3"/>
  <c r="BD233" i="3"/>
  <c r="BC233" i="3"/>
  <c r="BA233" i="3"/>
  <c r="G233" i="3"/>
  <c r="BB233" i="3" s="1"/>
  <c r="BE231" i="3"/>
  <c r="BD231" i="3"/>
  <c r="BC231" i="3"/>
  <c r="BA231" i="3"/>
  <c r="G231" i="3"/>
  <c r="BB231" i="3" s="1"/>
  <c r="BE229" i="3"/>
  <c r="BD229" i="3"/>
  <c r="BC229" i="3"/>
  <c r="BA229" i="3"/>
  <c r="G229" i="3"/>
  <c r="BB229" i="3" s="1"/>
  <c r="BE228" i="3"/>
  <c r="BD228" i="3"/>
  <c r="BC228" i="3"/>
  <c r="BA228" i="3"/>
  <c r="G228" i="3"/>
  <c r="BB228" i="3" s="1"/>
  <c r="BE227" i="3"/>
  <c r="BD227" i="3"/>
  <c r="BC227" i="3"/>
  <c r="BA227" i="3"/>
  <c r="G227" i="3"/>
  <c r="BB227" i="3" s="1"/>
  <c r="BE224" i="3"/>
  <c r="BD224" i="3"/>
  <c r="BC224" i="3"/>
  <c r="BA224" i="3"/>
  <c r="G224" i="3"/>
  <c r="BB224" i="3" s="1"/>
  <c r="BE223" i="3"/>
  <c r="BD223" i="3"/>
  <c r="BC223" i="3"/>
  <c r="BA223" i="3"/>
  <c r="G223" i="3"/>
  <c r="BB223" i="3" s="1"/>
  <c r="BE222" i="3"/>
  <c r="BD222" i="3"/>
  <c r="BC222" i="3"/>
  <c r="BA222" i="3"/>
  <c r="G222" i="3"/>
  <c r="BB222" i="3" s="1"/>
  <c r="BE221" i="3"/>
  <c r="BD221" i="3"/>
  <c r="BC221" i="3"/>
  <c r="BA221" i="3"/>
  <c r="G221" i="3"/>
  <c r="BB221" i="3" s="1"/>
  <c r="BE220" i="3"/>
  <c r="BD220" i="3"/>
  <c r="BC220" i="3"/>
  <c r="BA220" i="3"/>
  <c r="G220" i="3"/>
  <c r="BB220" i="3" s="1"/>
  <c r="BE217" i="3"/>
  <c r="BD217" i="3"/>
  <c r="BC217" i="3"/>
  <c r="BA217" i="3"/>
  <c r="G217" i="3"/>
  <c r="BB217" i="3" s="1"/>
  <c r="BE215" i="3"/>
  <c r="BE244" i="3" s="1"/>
  <c r="BD215" i="3"/>
  <c r="BC215" i="3"/>
  <c r="BA215" i="3"/>
  <c r="G215" i="3"/>
  <c r="C244" i="3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10" i="3"/>
  <c r="BD210" i="3"/>
  <c r="BC210" i="3"/>
  <c r="BA210" i="3"/>
  <c r="G210" i="3"/>
  <c r="BB210" i="3" s="1"/>
  <c r="BE209" i="3"/>
  <c r="BD209" i="3"/>
  <c r="BC209" i="3"/>
  <c r="BA209" i="3"/>
  <c r="G209" i="3"/>
  <c r="BB209" i="3" s="1"/>
  <c r="BE208" i="3"/>
  <c r="BD208" i="3"/>
  <c r="BC208" i="3"/>
  <c r="BA208" i="3"/>
  <c r="G208" i="3"/>
  <c r="BB208" i="3" s="1"/>
  <c r="BE207" i="3"/>
  <c r="BD207" i="3"/>
  <c r="BC207" i="3"/>
  <c r="BA207" i="3"/>
  <c r="G207" i="3"/>
  <c r="BB207" i="3" s="1"/>
  <c r="BE206" i="3"/>
  <c r="BD206" i="3"/>
  <c r="BC206" i="3"/>
  <c r="BA206" i="3"/>
  <c r="G206" i="3"/>
  <c r="BB206" i="3" s="1"/>
  <c r="BE205" i="3"/>
  <c r="BD205" i="3"/>
  <c r="BC205" i="3"/>
  <c r="BA205" i="3"/>
  <c r="G205" i="3"/>
  <c r="BB205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200" i="3"/>
  <c r="BD200" i="3"/>
  <c r="BC200" i="3"/>
  <c r="BA200" i="3"/>
  <c r="G200" i="3"/>
  <c r="BB200" i="3" s="1"/>
  <c r="BE199" i="3"/>
  <c r="BD199" i="3"/>
  <c r="BC199" i="3"/>
  <c r="BA199" i="3"/>
  <c r="G199" i="3"/>
  <c r="BB199" i="3" s="1"/>
  <c r="BE198" i="3"/>
  <c r="BD198" i="3"/>
  <c r="BC198" i="3"/>
  <c r="BA198" i="3"/>
  <c r="G198" i="3"/>
  <c r="BB198" i="3" s="1"/>
  <c r="BE197" i="3"/>
  <c r="BD197" i="3"/>
  <c r="BC197" i="3"/>
  <c r="BA197" i="3"/>
  <c r="G197" i="3"/>
  <c r="BB197" i="3" s="1"/>
  <c r="BE196" i="3"/>
  <c r="BD196" i="3"/>
  <c r="BC196" i="3"/>
  <c r="BA196" i="3"/>
  <c r="G196" i="3"/>
  <c r="BB196" i="3" s="1"/>
  <c r="BE195" i="3"/>
  <c r="BD195" i="3"/>
  <c r="BC195" i="3"/>
  <c r="BA195" i="3"/>
  <c r="G195" i="3"/>
  <c r="BB195" i="3" s="1"/>
  <c r="BE194" i="3"/>
  <c r="BD194" i="3"/>
  <c r="BC194" i="3"/>
  <c r="BA194" i="3"/>
  <c r="G194" i="3"/>
  <c r="BB194" i="3" s="1"/>
  <c r="BE193" i="3"/>
  <c r="BD193" i="3"/>
  <c r="BC193" i="3"/>
  <c r="BA193" i="3"/>
  <c r="G193" i="3"/>
  <c r="BB193" i="3" s="1"/>
  <c r="BE192" i="3"/>
  <c r="BD192" i="3"/>
  <c r="BC192" i="3"/>
  <c r="BA192" i="3"/>
  <c r="G192" i="3"/>
  <c r="C213" i="3"/>
  <c r="BE189" i="3"/>
  <c r="BD189" i="3"/>
  <c r="BC189" i="3"/>
  <c r="BA189" i="3"/>
  <c r="G189" i="3"/>
  <c r="BB189" i="3" s="1"/>
  <c r="BE188" i="3"/>
  <c r="BD188" i="3"/>
  <c r="BC188" i="3"/>
  <c r="BA188" i="3"/>
  <c r="G188" i="3"/>
  <c r="BB188" i="3" s="1"/>
  <c r="BE187" i="3"/>
  <c r="BD187" i="3"/>
  <c r="BC187" i="3"/>
  <c r="BA187" i="3"/>
  <c r="G187" i="3"/>
  <c r="BB187" i="3" s="1"/>
  <c r="BE186" i="3"/>
  <c r="BD186" i="3"/>
  <c r="BC186" i="3"/>
  <c r="BA186" i="3"/>
  <c r="G186" i="3"/>
  <c r="BB186" i="3" s="1"/>
  <c r="BE185" i="3"/>
  <c r="BD185" i="3"/>
  <c r="BC185" i="3"/>
  <c r="BA185" i="3"/>
  <c r="G185" i="3"/>
  <c r="C190" i="3"/>
  <c r="BE182" i="3"/>
  <c r="BD182" i="3"/>
  <c r="BC182" i="3"/>
  <c r="BA182" i="3"/>
  <c r="G182" i="3"/>
  <c r="BB182" i="3" s="1"/>
  <c r="BE181" i="3"/>
  <c r="BD181" i="3"/>
  <c r="BC181" i="3"/>
  <c r="BA181" i="3"/>
  <c r="G181" i="3"/>
  <c r="BB181" i="3" s="1"/>
  <c r="BE180" i="3"/>
  <c r="BD180" i="3"/>
  <c r="BC180" i="3"/>
  <c r="BA180" i="3"/>
  <c r="G180" i="3"/>
  <c r="BB180" i="3" s="1"/>
  <c r="BE179" i="3"/>
  <c r="BD179" i="3"/>
  <c r="BC179" i="3"/>
  <c r="BA179" i="3"/>
  <c r="G179" i="3"/>
  <c r="BB179" i="3" s="1"/>
  <c r="BE178" i="3"/>
  <c r="BD178" i="3"/>
  <c r="BC178" i="3"/>
  <c r="BA178" i="3"/>
  <c r="G178" i="3"/>
  <c r="C183" i="3"/>
  <c r="BE175" i="3"/>
  <c r="BD175" i="3"/>
  <c r="BC175" i="3"/>
  <c r="BA175" i="3"/>
  <c r="G175" i="3"/>
  <c r="BB175" i="3" s="1"/>
  <c r="BE173" i="3"/>
  <c r="BD173" i="3"/>
  <c r="BC173" i="3"/>
  <c r="BA173" i="3"/>
  <c r="G173" i="3"/>
  <c r="BB173" i="3" s="1"/>
  <c r="BE171" i="3"/>
  <c r="BD171" i="3"/>
  <c r="BC171" i="3"/>
  <c r="BA171" i="3"/>
  <c r="G171" i="3"/>
  <c r="BB171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B168" i="3" s="1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C176" i="3"/>
  <c r="BE162" i="3"/>
  <c r="BD162" i="3"/>
  <c r="BC162" i="3"/>
  <c r="BA162" i="3"/>
  <c r="G162" i="3"/>
  <c r="BB162" i="3" s="1"/>
  <c r="BE160" i="3"/>
  <c r="BD160" i="3"/>
  <c r="BD163" i="3" s="1"/>
  <c r="BC160" i="3"/>
  <c r="BA160" i="3"/>
  <c r="G160" i="3"/>
  <c r="C163" i="3"/>
  <c r="BE157" i="3"/>
  <c r="BD157" i="3"/>
  <c r="BD158" i="3" s="1"/>
  <c r="BC157" i="3"/>
  <c r="BC158" i="3" s="1"/>
  <c r="BB157" i="3"/>
  <c r="BB158" i="3" s="1"/>
  <c r="G157" i="3"/>
  <c r="BE158" i="3"/>
  <c r="C158" i="3"/>
  <c r="BE154" i="3"/>
  <c r="BD154" i="3"/>
  <c r="BC154" i="3"/>
  <c r="BB154" i="3"/>
  <c r="G154" i="3"/>
  <c r="BA154" i="3" s="1"/>
  <c r="BE151" i="3"/>
  <c r="BD151" i="3"/>
  <c r="BC151" i="3"/>
  <c r="BB151" i="3"/>
  <c r="G151" i="3"/>
  <c r="BA151" i="3" s="1"/>
  <c r="BE150" i="3"/>
  <c r="BD150" i="3"/>
  <c r="BC150" i="3"/>
  <c r="BB150" i="3"/>
  <c r="G150" i="3"/>
  <c r="BA150" i="3" s="1"/>
  <c r="BE149" i="3"/>
  <c r="BD149" i="3"/>
  <c r="BC149" i="3"/>
  <c r="BB149" i="3"/>
  <c r="G149" i="3"/>
  <c r="BA149" i="3" s="1"/>
  <c r="BE147" i="3"/>
  <c r="BD147" i="3"/>
  <c r="BC147" i="3"/>
  <c r="BB147" i="3"/>
  <c r="G147" i="3"/>
  <c r="BA147" i="3" s="1"/>
  <c r="BE143" i="3"/>
  <c r="BD143" i="3"/>
  <c r="BC143" i="3"/>
  <c r="BB143" i="3"/>
  <c r="G143" i="3"/>
  <c r="BA143" i="3" s="1"/>
  <c r="BE141" i="3"/>
  <c r="BD141" i="3"/>
  <c r="BC141" i="3"/>
  <c r="BB141" i="3"/>
  <c r="G141" i="3"/>
  <c r="BA141" i="3" s="1"/>
  <c r="BE138" i="3"/>
  <c r="BD138" i="3"/>
  <c r="BC138" i="3"/>
  <c r="BB138" i="3"/>
  <c r="G138" i="3"/>
  <c r="BA138" i="3" s="1"/>
  <c r="BE136" i="3"/>
  <c r="BD136" i="3"/>
  <c r="BC136" i="3"/>
  <c r="BB136" i="3"/>
  <c r="G136" i="3"/>
  <c r="BA136" i="3" s="1"/>
  <c r="BE132" i="3"/>
  <c r="BD132" i="3"/>
  <c r="BC132" i="3"/>
  <c r="BB132" i="3"/>
  <c r="G132" i="3"/>
  <c r="BA132" i="3" s="1"/>
  <c r="BE131" i="3"/>
  <c r="BD131" i="3"/>
  <c r="BC131" i="3"/>
  <c r="BB131" i="3"/>
  <c r="G131" i="3"/>
  <c r="BA131" i="3" s="1"/>
  <c r="BE130" i="3"/>
  <c r="BD130" i="3"/>
  <c r="BC130" i="3"/>
  <c r="BB130" i="3"/>
  <c r="G130" i="3"/>
  <c r="BA130" i="3" s="1"/>
  <c r="BE129" i="3"/>
  <c r="BD129" i="3"/>
  <c r="BC129" i="3"/>
  <c r="BB129" i="3"/>
  <c r="G129" i="3"/>
  <c r="BA129" i="3" s="1"/>
  <c r="BE128" i="3"/>
  <c r="BD128" i="3"/>
  <c r="BC128" i="3"/>
  <c r="BB128" i="3"/>
  <c r="G128" i="3"/>
  <c r="BA128" i="3" s="1"/>
  <c r="BE117" i="3"/>
  <c r="BD117" i="3"/>
  <c r="BC117" i="3"/>
  <c r="BB117" i="3"/>
  <c r="G117" i="3"/>
  <c r="BA117" i="3" s="1"/>
  <c r="BE116" i="3"/>
  <c r="BD116" i="3"/>
  <c r="BC116" i="3"/>
  <c r="BB116" i="3"/>
  <c r="G116" i="3"/>
  <c r="BA116" i="3" s="1"/>
  <c r="BE111" i="3"/>
  <c r="BD111" i="3"/>
  <c r="BC111" i="3"/>
  <c r="BB111" i="3"/>
  <c r="G111" i="3"/>
  <c r="BA111" i="3" s="1"/>
  <c r="BE110" i="3"/>
  <c r="BD110" i="3"/>
  <c r="BC110" i="3"/>
  <c r="BB110" i="3"/>
  <c r="G110" i="3"/>
  <c r="BA110" i="3" s="1"/>
  <c r="BE108" i="3"/>
  <c r="BD108" i="3"/>
  <c r="BC108" i="3"/>
  <c r="BB108" i="3"/>
  <c r="G108" i="3"/>
  <c r="C155" i="3"/>
  <c r="BE104" i="3"/>
  <c r="BD104" i="3"/>
  <c r="BC104" i="3"/>
  <c r="BB104" i="3"/>
  <c r="G104" i="3"/>
  <c r="BA104" i="3" s="1"/>
  <c r="BE102" i="3"/>
  <c r="BD102" i="3"/>
  <c r="BC102" i="3"/>
  <c r="BB102" i="3"/>
  <c r="G102" i="3"/>
  <c r="C106" i="3"/>
  <c r="BE99" i="3"/>
  <c r="BD99" i="3"/>
  <c r="BC99" i="3"/>
  <c r="BB99" i="3"/>
  <c r="G99" i="3"/>
  <c r="BA99" i="3" s="1"/>
  <c r="BE98" i="3"/>
  <c r="BD98" i="3"/>
  <c r="BC98" i="3"/>
  <c r="BB98" i="3"/>
  <c r="G98" i="3"/>
  <c r="BA98" i="3" s="1"/>
  <c r="BE97" i="3"/>
  <c r="BD97" i="3"/>
  <c r="BC97" i="3"/>
  <c r="BB97" i="3"/>
  <c r="G97" i="3"/>
  <c r="BA97" i="3" s="1"/>
  <c r="BE96" i="3"/>
  <c r="BD96" i="3"/>
  <c r="BC96" i="3"/>
  <c r="BB96" i="3"/>
  <c r="G96" i="3"/>
  <c r="BA96" i="3" s="1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87" i="3"/>
  <c r="BD87" i="3"/>
  <c r="BC87" i="3"/>
  <c r="BB87" i="3"/>
  <c r="G87" i="3"/>
  <c r="C100" i="3"/>
  <c r="BE84" i="3"/>
  <c r="BD84" i="3"/>
  <c r="BC84" i="3"/>
  <c r="BB84" i="3"/>
  <c r="G84" i="3"/>
  <c r="BA84" i="3" s="1"/>
  <c r="BE83" i="3"/>
  <c r="BE85" i="3" s="1"/>
  <c r="BD83" i="3"/>
  <c r="BC83" i="3"/>
  <c r="BB83" i="3"/>
  <c r="G83" i="3"/>
  <c r="BA83" i="3" s="1"/>
  <c r="BA85" i="3" s="1"/>
  <c r="C85" i="3"/>
  <c r="BE79" i="3"/>
  <c r="BD79" i="3"/>
  <c r="BC79" i="3"/>
  <c r="BB79" i="3"/>
  <c r="G79" i="3"/>
  <c r="BA79" i="3" s="1"/>
  <c r="BE77" i="3"/>
  <c r="BD77" i="3"/>
  <c r="BD81" i="3" s="1"/>
  <c r="BC77" i="3"/>
  <c r="BB77" i="3"/>
  <c r="G77" i="3"/>
  <c r="BE81" i="3"/>
  <c r="C81" i="3"/>
  <c r="BE73" i="3"/>
  <c r="BD73" i="3"/>
  <c r="BC73" i="3"/>
  <c r="BB73" i="3"/>
  <c r="G73" i="3"/>
  <c r="BA73" i="3" s="1"/>
  <c r="BE71" i="3"/>
  <c r="BD71" i="3"/>
  <c r="BC71" i="3"/>
  <c r="BB71" i="3"/>
  <c r="G71" i="3"/>
  <c r="BA71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4" i="3"/>
  <c r="BD64" i="3"/>
  <c r="BC64" i="3"/>
  <c r="BB64" i="3"/>
  <c r="G64" i="3"/>
  <c r="BA64" i="3" s="1"/>
  <c r="BE62" i="3"/>
  <c r="BD62" i="3"/>
  <c r="BC62" i="3"/>
  <c r="BB62" i="3"/>
  <c r="G62" i="3"/>
  <c r="BA62" i="3" s="1"/>
  <c r="BE60" i="3"/>
  <c r="BD60" i="3"/>
  <c r="BC60" i="3"/>
  <c r="BB60" i="3"/>
  <c r="G60" i="3"/>
  <c r="BA60" i="3" s="1"/>
  <c r="BE55" i="3"/>
  <c r="BD55" i="3"/>
  <c r="BC55" i="3"/>
  <c r="BB55" i="3"/>
  <c r="G55" i="3"/>
  <c r="BA55" i="3" s="1"/>
  <c r="BE52" i="3"/>
  <c r="BD52" i="3"/>
  <c r="BC52" i="3"/>
  <c r="BB52" i="3"/>
  <c r="G52" i="3"/>
  <c r="BA52" i="3" s="1"/>
  <c r="BE50" i="3"/>
  <c r="BD50" i="3"/>
  <c r="BC50" i="3"/>
  <c r="BB50" i="3"/>
  <c r="G50" i="3"/>
  <c r="BA50" i="3" s="1"/>
  <c r="C75" i="3"/>
  <c r="BE37" i="3"/>
  <c r="BD37" i="3"/>
  <c r="BC37" i="3"/>
  <c r="BB37" i="3"/>
  <c r="G37" i="3"/>
  <c r="BA37" i="3" s="1"/>
  <c r="BE29" i="3"/>
  <c r="BD29" i="3"/>
  <c r="BC29" i="3"/>
  <c r="BB29" i="3"/>
  <c r="G29" i="3"/>
  <c r="BA29" i="3" s="1"/>
  <c r="BE21" i="3"/>
  <c r="BD21" i="3"/>
  <c r="BC21" i="3"/>
  <c r="BB21" i="3"/>
  <c r="G21" i="3"/>
  <c r="BA21" i="3" s="1"/>
  <c r="C48" i="3"/>
  <c r="BE17" i="3"/>
  <c r="BE19" i="3" s="1"/>
  <c r="BD17" i="3"/>
  <c r="BD19" i="3" s="1"/>
  <c r="BC17" i="3"/>
  <c r="BB17" i="3"/>
  <c r="BB19" i="3" s="1"/>
  <c r="G17" i="3"/>
  <c r="BA17" i="3" s="1"/>
  <c r="BA19" i="3" s="1"/>
  <c r="BC19" i="3"/>
  <c r="C19" i="3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15" i="3" s="1"/>
  <c r="BB10" i="3"/>
  <c r="G10" i="3"/>
  <c r="BA10" i="3" s="1"/>
  <c r="BE8" i="3"/>
  <c r="BD8" i="3"/>
  <c r="BC8" i="3"/>
  <c r="BB8" i="3"/>
  <c r="G8" i="3"/>
  <c r="C15" i="3"/>
  <c r="C4" i="3"/>
  <c r="C3" i="3"/>
  <c r="C33" i="1"/>
  <c r="F33" i="1" s="1"/>
  <c r="C31" i="1"/>
  <c r="C9" i="1"/>
  <c r="G7" i="1"/>
  <c r="BC356" i="3" l="1"/>
  <c r="BA389" i="3"/>
  <c r="BE48" i="3"/>
  <c r="BC100" i="3"/>
  <c r="BC106" i="3"/>
  <c r="BE106" i="3"/>
  <c r="BB160" i="3"/>
  <c r="G163" i="3"/>
  <c r="BC163" i="3"/>
  <c r="BA163" i="3"/>
  <c r="BC325" i="3"/>
  <c r="BA325" i="3"/>
  <c r="G330" i="3"/>
  <c r="BE330" i="3"/>
  <c r="BE343" i="3"/>
  <c r="G389" i="3"/>
  <c r="BE389" i="3"/>
  <c r="BD420" i="3"/>
  <c r="BD85" i="3"/>
  <c r="BC85" i="3"/>
  <c r="BC183" i="3"/>
  <c r="BE279" i="3"/>
  <c r="BE176" i="3"/>
  <c r="BE190" i="3"/>
  <c r="BD213" i="3"/>
  <c r="BC213" i="3"/>
  <c r="BA213" i="3"/>
  <c r="BE213" i="3"/>
  <c r="BE371" i="3"/>
  <c r="BE384" i="3"/>
  <c r="BE411" i="3"/>
  <c r="BB420" i="3"/>
  <c r="BC48" i="3"/>
  <c r="BE75" i="3"/>
  <c r="BC81" i="3"/>
  <c r="BE155" i="3"/>
  <c r="BA371" i="3"/>
  <c r="BC420" i="3"/>
  <c r="BC176" i="3"/>
  <c r="BC266" i="3"/>
  <c r="BA266" i="3"/>
  <c r="BC279" i="3"/>
  <c r="BA356" i="3"/>
  <c r="BA411" i="3"/>
  <c r="G420" i="3"/>
  <c r="BA176" i="3"/>
  <c r="BE183" i="3"/>
  <c r="BB75" i="3"/>
  <c r="BC155" i="3"/>
  <c r="BA183" i="3"/>
  <c r="BC190" i="3"/>
  <c r="BC244" i="3"/>
  <c r="BA244" i="3"/>
  <c r="BE325" i="3"/>
  <c r="BC330" i="3"/>
  <c r="BA330" i="3"/>
  <c r="BA343" i="3"/>
  <c r="BE356" i="3"/>
  <c r="BC371" i="3"/>
  <c r="BA384" i="3"/>
  <c r="G15" i="3"/>
  <c r="BE15" i="3"/>
  <c r="BB48" i="3"/>
  <c r="BC75" i="3"/>
  <c r="G81" i="3"/>
  <c r="G100" i="3"/>
  <c r="BE100" i="3"/>
  <c r="BE163" i="3"/>
  <c r="BA190" i="3"/>
  <c r="BE266" i="3"/>
  <c r="BA279" i="3"/>
  <c r="BC384" i="3"/>
  <c r="BC389" i="3"/>
  <c r="BD15" i="3"/>
  <c r="BB81" i="3"/>
  <c r="BD100" i="3"/>
  <c r="G176" i="3"/>
  <c r="BD183" i="3"/>
  <c r="G190" i="3"/>
  <c r="BD190" i="3"/>
  <c r="G356" i="3"/>
  <c r="BB15" i="3"/>
  <c r="BB100" i="3"/>
  <c r="BB185" i="3"/>
  <c r="G213" i="3"/>
  <c r="BD244" i="3"/>
  <c r="BD266" i="3"/>
  <c r="BD325" i="3"/>
  <c r="BD330" i="3"/>
  <c r="BD389" i="3"/>
  <c r="BD48" i="3"/>
  <c r="BD75" i="3"/>
  <c r="BB85" i="3"/>
  <c r="G244" i="3"/>
  <c r="G266" i="3"/>
  <c r="G325" i="3"/>
  <c r="BD356" i="3"/>
  <c r="BC411" i="3"/>
  <c r="BA420" i="3"/>
  <c r="BE420" i="3"/>
  <c r="BA48" i="3"/>
  <c r="BA75" i="3"/>
  <c r="G106" i="3"/>
  <c r="BA102" i="3"/>
  <c r="BA106" i="3" s="1"/>
  <c r="BB176" i="3"/>
  <c r="G183" i="3"/>
  <c r="BB190" i="3"/>
  <c r="BB215" i="3"/>
  <c r="BB244" i="3" s="1"/>
  <c r="BB279" i="3"/>
  <c r="BB327" i="3"/>
  <c r="BB330" i="3" s="1"/>
  <c r="G343" i="3"/>
  <c r="BD343" i="3"/>
  <c r="BB345" i="3"/>
  <c r="BB356" i="3" s="1"/>
  <c r="G371" i="3"/>
  <c r="BD371" i="3"/>
  <c r="G384" i="3"/>
  <c r="BD384" i="3"/>
  <c r="BB386" i="3"/>
  <c r="BB389" i="3" s="1"/>
  <c r="BB163" i="3"/>
  <c r="BA8" i="3"/>
  <c r="BA15" i="3" s="1"/>
  <c r="G19" i="3"/>
  <c r="G48" i="3"/>
  <c r="G75" i="3"/>
  <c r="BA77" i="3"/>
  <c r="BA81" i="3" s="1"/>
  <c r="G85" i="3"/>
  <c r="BA87" i="3"/>
  <c r="BA100" i="3" s="1"/>
  <c r="BB106" i="3"/>
  <c r="BD155" i="3"/>
  <c r="BA157" i="3"/>
  <c r="BA158" i="3" s="1"/>
  <c r="G158" i="3"/>
  <c r="BD176" i="3"/>
  <c r="BB178" i="3"/>
  <c r="BB183" i="3" s="1"/>
  <c r="BB192" i="3"/>
  <c r="BB213" i="3" s="1"/>
  <c r="BB246" i="3"/>
  <c r="BB266" i="3" s="1"/>
  <c r="G279" i="3"/>
  <c r="BD279" i="3"/>
  <c r="BB281" i="3"/>
  <c r="BB325" i="3" s="1"/>
  <c r="BB343" i="3"/>
  <c r="BB371" i="3"/>
  <c r="BB384" i="3"/>
  <c r="G411" i="3"/>
  <c r="E15" i="5" s="1"/>
  <c r="BD391" i="3"/>
  <c r="BD411" i="3" s="1"/>
  <c r="BB411" i="3"/>
  <c r="BA108" i="3"/>
  <c r="BA155" i="3" s="1"/>
  <c r="G155" i="3"/>
  <c r="BD106" i="3"/>
  <c r="BB155" i="3"/>
  <c r="I15" i="5" l="1"/>
  <c r="C17" i="1"/>
  <c r="E14" i="5"/>
  <c r="E13" i="5"/>
  <c r="I13" i="5" l="1"/>
  <c r="C15" i="1"/>
  <c r="C19" i="1" s="1"/>
  <c r="C22" i="1" s="1"/>
  <c r="C23" i="1" s="1"/>
  <c r="F30" i="1" s="1"/>
  <c r="E17" i="5"/>
  <c r="I14" i="5"/>
  <c r="C16" i="1"/>
  <c r="I17" i="5" l="1"/>
  <c r="F31" i="1"/>
  <c r="F34" i="1" s="1"/>
</calcChain>
</file>

<file path=xl/sharedStrings.xml><?xml version="1.0" encoding="utf-8"?>
<sst xmlns="http://schemas.openxmlformats.org/spreadsheetml/2006/main" count="1222" uniqueCount="729">
  <si>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</si>
  <si>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</si>
  <si>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</si>
  <si>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</si>
  <si>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</si>
  <si>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</si>
  <si>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</si>
  <si>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</si>
  <si>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</si>
  <si>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</si>
  <si>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</si>
  <si>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</si>
  <si>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</si>
  <si>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</si>
  <si>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</si>
  <si>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</si>
  <si>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</si>
  <si>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</si>
  <si>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</si>
  <si>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</si>
  <si>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</si>
  <si>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</si>
  <si>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</si>
  <si>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</si>
  <si>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</si>
  <si>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</si>
  <si>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</si>
  <si>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</si>
  <si>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</si>
  <si>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</si>
  <si>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</si>
  <si>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</si>
  <si>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</si>
  <si>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</si>
  <si>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</si>
  <si>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</si>
  <si>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</si>
  <si>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</si>
  <si>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</si>
  <si>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</si>
  <si>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</si>
  <si>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</si>
  <si>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</si>
  <si>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</si>
  <si>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</si>
  <si>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</si>
  <si>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</si>
  <si>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</si>
  <si>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</si>
  <si>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</si>
  <si>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</si>
  <si>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HSV</t>
  </si>
  <si>
    <t>PSV</t>
  </si>
  <si>
    <t>Montáž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</si>
  <si>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</si>
  <si>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</si>
  <si>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</si>
  <si>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</si>
  <si>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</si>
  <si>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</si>
  <si>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</si>
  <si>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</si>
  <si>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</si>
  <si>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</si>
  <si>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</si>
  <si>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</si>
  <si>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</si>
  <si>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1110</t>
  </si>
  <si>
    <t>BH 9 - HRUDKOV , BYT.DŮM č.9, OPRAVA OBJ.</t>
  </si>
  <si>
    <t>01</t>
  </si>
  <si>
    <t>Oprava byt. objektu</t>
  </si>
  <si>
    <t>803</t>
  </si>
  <si>
    <t>m3</t>
  </si>
  <si>
    <t>3</t>
  </si>
  <si>
    <t>Svislé a kompletní konstrukce</t>
  </si>
  <si>
    <t>314291139R00</t>
  </si>
  <si>
    <t xml:space="preserve">Zdivo komínů z cihel šamot. 30 cm na maltu MC 15 </t>
  </si>
  <si>
    <t>0,45*0,45*2,50*2</t>
  </si>
  <si>
    <t>316381115R00</t>
  </si>
  <si>
    <t xml:space="preserve">Komínové krycí desky s přesahem tl. 50 - 80 mm </t>
  </si>
  <si>
    <t>m2</t>
  </si>
  <si>
    <t>0,60*0,60*2</t>
  </si>
  <si>
    <t>340239233U00</t>
  </si>
  <si>
    <t xml:space="preserve">Zazdívka -4m2 příčky Ytong 10cm </t>
  </si>
  <si>
    <t>0,80*1,0</t>
  </si>
  <si>
    <t>342241192R00</t>
  </si>
  <si>
    <t xml:space="preserve">Příplatek za vyzdívání </t>
  </si>
  <si>
    <t>342</t>
  </si>
  <si>
    <t>Sádrokartony</t>
  </si>
  <si>
    <t>342265131RT2</t>
  </si>
  <si>
    <t>Úprava stropů sádrokarton. na dřev. rošt vodor. desky protipožární tl. 12,5 mm, EPS 5cm</t>
  </si>
  <si>
    <t>S1 , sut. :110,90</t>
  </si>
  <si>
    <t>61</t>
  </si>
  <si>
    <t>Úpravy povrchů vnitřní</t>
  </si>
  <si>
    <t>612409991R00</t>
  </si>
  <si>
    <t xml:space="preserve">Začištění omítek kolem oken,dveří apod. </t>
  </si>
  <si>
    <t>m</t>
  </si>
  <si>
    <t>dveře:(0,60+1,97*2)*2*2</t>
  </si>
  <si>
    <t>(0,80+1,97*2)*8*2</t>
  </si>
  <si>
    <t>(1,45+1,97*2)*2*2</t>
  </si>
  <si>
    <t>(1,0+2,0*2)*2</t>
  </si>
  <si>
    <t>okna:(0,90+0,60)*2*10+0,60*4*4+0,90*4*4</t>
  </si>
  <si>
    <t>(1,50+1,40)*2*9+(1,20+1,50)*2*4</t>
  </si>
  <si>
    <t>(1,50+1,60)*2*2+(1,50+2,25*2)*4</t>
  </si>
  <si>
    <t>612473182R00</t>
  </si>
  <si>
    <t xml:space="preserve">Omítka vnitř.zdiva ze such.směsi, štuková, strojně </t>
  </si>
  <si>
    <t>koupelny:</t>
  </si>
  <si>
    <t>1.NP,č.1:2,50*(1,50+2,66)*2-0,60*1,97</t>
  </si>
  <si>
    <t>2.NP,č.3:2,50*(1,50+2,66)*2-0,60*1,97</t>
  </si>
  <si>
    <t>byt.č.4:2,50*(1,50+2,66)*2-0,60*1,97</t>
  </si>
  <si>
    <t>3.NP,č.3:2,50*(2,80+2,30*2)+2,0*1,20+1,30*1,60-0,60*1,97</t>
  </si>
  <si>
    <t>byt č.4:21,798</t>
  </si>
  <si>
    <t>zazdívka:1,0*2,10*2</t>
  </si>
  <si>
    <t>612476013U00</t>
  </si>
  <si>
    <t xml:space="preserve">Sanační omítka vnitřní , systémová </t>
  </si>
  <si>
    <t>1.PP:</t>
  </si>
  <si>
    <t>001:2,49*(10,89+4,27+1,28+1,22+1,18+2,50)*2</t>
  </si>
  <si>
    <t>-0,80*1,97*6-2,20*1,0*4</t>
  </si>
  <si>
    <t>002:2,49*(5,94+4,02)*2-0,80*1,97</t>
  </si>
  <si>
    <t>003:2,49*(3,34+2,96)*2-0,80*1,97</t>
  </si>
  <si>
    <t>004:2,49*(1,95+2,96)*2-0,80*1,97</t>
  </si>
  <si>
    <t>005:2,49*(4,02+4,02)*2-0,60*1,97</t>
  </si>
  <si>
    <t>006:2,49*(2,40+3,62)*2-0,80*1,97</t>
  </si>
  <si>
    <t>007:2,49*(3,06+2,95+0,90)*2-0,80*1,97</t>
  </si>
  <si>
    <t>008:2,49*(4,27+2,29)*2-0,80*1,97</t>
  </si>
  <si>
    <t>62</t>
  </si>
  <si>
    <t>Úpravy povrchů vnější</t>
  </si>
  <si>
    <t>622411121R00</t>
  </si>
  <si>
    <t>Barvení vnější omítky stěn, 2 x, do složitosti 3 vč. penetrace a barvy</t>
  </si>
  <si>
    <t>13,20+5,96+321,10</t>
  </si>
  <si>
    <t>622421143R00</t>
  </si>
  <si>
    <t xml:space="preserve">Omítka vnější stěn, MVC, štuková, složitost 1-2 </t>
  </si>
  <si>
    <t xml:space="preserve">garáž:1,20*23,0 </t>
  </si>
  <si>
    <t>-1,20*(1,20*3+2,10*4)</t>
  </si>
  <si>
    <t>622422221R00</t>
  </si>
  <si>
    <t>Oprava vnějších omítek vápen. štuk. II, do 20 % ozn.4.</t>
  </si>
  <si>
    <t>JV:6,50*10,0</t>
  </si>
  <si>
    <t>SZ:6,50*10,0</t>
  </si>
  <si>
    <t>SV:6,50*14,70</t>
  </si>
  <si>
    <t>JZ:6,50*14,70</t>
  </si>
  <si>
    <t>622432111R00</t>
  </si>
  <si>
    <t xml:space="preserve">Omítka stěn weber-pas marmolit jemnozrnná </t>
  </si>
  <si>
    <t>1,45*12,0</t>
  </si>
  <si>
    <t>622451131R00</t>
  </si>
  <si>
    <t xml:space="preserve">Omítka vnější stěn, MC, hladká, složitost 1 - 2 </t>
  </si>
  <si>
    <t>622901110R00</t>
  </si>
  <si>
    <t xml:space="preserve">Očištění plochy pod omítku soklu </t>
  </si>
  <si>
    <t>622904112R00</t>
  </si>
  <si>
    <t>Očištění fasád tlakovou vodou složitost 1 - 2 dle omítek</t>
  </si>
  <si>
    <t>624471116R00</t>
  </si>
  <si>
    <t>Úprava vnějších stěn aktivovaným štukem s přís. popelnice</t>
  </si>
  <si>
    <t>1,20*3,0+1,0*3,0</t>
  </si>
  <si>
    <t>(1,20+1,0)*0,5*0,80*2</t>
  </si>
  <si>
    <t>-0,60*1,0*4</t>
  </si>
  <si>
    <t>627452111RT1</t>
  </si>
  <si>
    <t>Spárování maltou MC komínů cementovou maltou</t>
  </si>
  <si>
    <t>0,45*4*2,50*2</t>
  </si>
  <si>
    <t>629451112R00</t>
  </si>
  <si>
    <t>Vyrovnávací vrstva MC šířky do 30 cm parapety</t>
  </si>
  <si>
    <t>0,65*4+0,95*18+1,25*5+1,55*14</t>
  </si>
  <si>
    <t>63</t>
  </si>
  <si>
    <t>Podlahy a podlahové konstrukce</t>
  </si>
  <si>
    <t>632921913R00</t>
  </si>
  <si>
    <t xml:space="preserve">Dlažba z dlaždic betonových do písku, tl. 60 mm </t>
  </si>
  <si>
    <t>0,50*12,0</t>
  </si>
  <si>
    <t>639571115R00</t>
  </si>
  <si>
    <t xml:space="preserve">Podklad pod okapový chodník ze štěrku tl.150 mm </t>
  </si>
  <si>
    <t>64</t>
  </si>
  <si>
    <t>Výplně otvorů</t>
  </si>
  <si>
    <t>642952121R00</t>
  </si>
  <si>
    <t>Dodatečné osaz.dřev.zárubní hoblovan.,pl.do 2,5 m2 T8, T9</t>
  </si>
  <si>
    <t>kus</t>
  </si>
  <si>
    <t>642952221R00</t>
  </si>
  <si>
    <t>Dodatečné osaz.dřev.zárubní hoblovan.,pl.nad 2,5m2 145/197, T10</t>
  </si>
  <si>
    <t>94</t>
  </si>
  <si>
    <t>Lešení a stavební výtahy</t>
  </si>
  <si>
    <t>941941032R00</t>
  </si>
  <si>
    <t xml:space="preserve">Montáž lešení leh.řad.s podlahami,š.do 1 m, H 30 m </t>
  </si>
  <si>
    <t>SZ:7,30*(14,70+1,0*2)+2,60*8,70</t>
  </si>
  <si>
    <t>JZ:7,30*(14,70+1,0*2)+3,0*8,70</t>
  </si>
  <si>
    <t>JV:7,30*(9,90+1,0*2)+3,0*(9,90+7,90)*0,5</t>
  </si>
  <si>
    <t>SZ:7,30*(9,90+1,0*2)+3,0*(9,90+7,90)*0,5</t>
  </si>
  <si>
    <t>komíny:1,80*1,50*4*2</t>
  </si>
  <si>
    <t>941941192R00</t>
  </si>
  <si>
    <t xml:space="preserve">Příplatek za každý měsíc použití lešení k pol.1032 </t>
  </si>
  <si>
    <t>541,28*2</t>
  </si>
  <si>
    <t>941941832R00</t>
  </si>
  <si>
    <t xml:space="preserve">Demontáž lešení leh.řad.s podlahami,š.1 m, H 30 m </t>
  </si>
  <si>
    <t>941955001R00</t>
  </si>
  <si>
    <t>Lešení lehké pomocné, výška podlahy do 1,2 m pod SDK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</si>
  <si>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</si>
  <si>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</si>
  <si>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</si>
  <si>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</si>
  <si>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</si>
  <si>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</si>
  <si>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95</t>
  </si>
  <si>
    <t>Dokončující konstrukce a práce</t>
  </si>
  <si>
    <t>952901111R00</t>
  </si>
  <si>
    <t xml:space="preserve">Vyčištění budov o výšce podlaží do 4 m </t>
  </si>
  <si>
    <t>9,86*14,70*4</t>
  </si>
  <si>
    <t>953971211R00</t>
  </si>
  <si>
    <t xml:space="preserve">Revize komín. průduchů  do průduchů do 20 m </t>
  </si>
  <si>
    <t>10,95*2</t>
  </si>
  <si>
    <t>96</t>
  </si>
  <si>
    <t>Bourání konstrukcí</t>
  </si>
  <si>
    <t>962032641R00</t>
  </si>
  <si>
    <t xml:space="preserve">Bourání zdiva komínového z cihel na MC </t>
  </si>
  <si>
    <t>965048515R00</t>
  </si>
  <si>
    <t>Broušení betonových povrchů do tl. 5 mm koupelny</t>
  </si>
  <si>
    <t>965081813R00</t>
  </si>
  <si>
    <t xml:space="preserve">Bourání dlažeb  . tl.do 30 mm, nad 1 m2 </t>
  </si>
  <si>
    <t>byt 1:4,0</t>
  </si>
  <si>
    <t>byt 3:4,0+5,80</t>
  </si>
  <si>
    <t>byt 4:4,0+5,80</t>
  </si>
  <si>
    <t xml:space="preserve"> : </t>
  </si>
  <si>
    <t>967023693R00</t>
  </si>
  <si>
    <t xml:space="preserve">Přisekání   ploch nad 2 m2 </t>
  </si>
  <si>
    <t>967031132R00</t>
  </si>
  <si>
    <t xml:space="preserve">Přisekání rovných ostění cihelných na MVC </t>
  </si>
  <si>
    <t>dveře:0,10*(0,60+1,97)*2*4</t>
  </si>
  <si>
    <t>0,10*(0,80+1,97)*2*9</t>
  </si>
  <si>
    <t>0,10*(1,45+1,97)*2*2</t>
  </si>
  <si>
    <t>okna:0,25*(0,90+0,60)*2*10</t>
  </si>
  <si>
    <t>0,25* 0,60*4*4</t>
  </si>
  <si>
    <t>0,25*0,90*4*4</t>
  </si>
  <si>
    <t>0,25*(1,50+1,40)*2*9</t>
  </si>
  <si>
    <t>0,25*(1,20+1,50)*2*4</t>
  </si>
  <si>
    <t>0,25*(1,50+1,60)*2*2</t>
  </si>
  <si>
    <t>0,25*(1,50+2,25)*2*4</t>
  </si>
  <si>
    <t>968061112R00</t>
  </si>
  <si>
    <t>Vyvěšení dřevěných okenních křídel pl. do 1,5 m2 T1 - T3</t>
  </si>
  <si>
    <t>968061113R00</t>
  </si>
  <si>
    <t>Vyvěšení dřevěných okenních křídel pl. nad 1,5 m2 T4, T6, T7</t>
  </si>
  <si>
    <t>968061125R00</t>
  </si>
  <si>
    <t>Vyvěšení dřevěných dveřních křídel pl. do 2 m2 T8, T9,</t>
  </si>
  <si>
    <t>968061126R00</t>
  </si>
  <si>
    <t>Vyvěšení dřevěných dveřních křídel pl. nad 2 m2 T5, T10</t>
  </si>
  <si>
    <t>968062354R00</t>
  </si>
  <si>
    <t xml:space="preserve">Vybourání dřevěných rámů oken dvojitých pl. 1 m2 </t>
  </si>
  <si>
    <t>T1:0,90*0,60*10</t>
  </si>
  <si>
    <t>T2:0,60*0,60*4</t>
  </si>
  <si>
    <t>T3:0,90*0,90*4</t>
  </si>
  <si>
    <t>968062355R00</t>
  </si>
  <si>
    <t xml:space="preserve">Vybourání dřevěných rámů oken dvojitých pl. 2 m2 </t>
  </si>
  <si>
    <t>T6:1,20*1,50*4</t>
  </si>
  <si>
    <t>968062356R00</t>
  </si>
  <si>
    <t xml:space="preserve">Vybourání dřevěných rámů oken dvojitých pl. 4 m2 </t>
  </si>
  <si>
    <t>T4:1,50*1,40*9</t>
  </si>
  <si>
    <t>T7:1,50*1,60*2</t>
  </si>
  <si>
    <t>968062456R00</t>
  </si>
  <si>
    <t xml:space="preserve">Vybourání dřevěných dveřních zárubní pl. nad 2 m2 </t>
  </si>
  <si>
    <t>T5:1,50*2,25*4</t>
  </si>
  <si>
    <t>968072455R00</t>
  </si>
  <si>
    <t xml:space="preserve">Vybourání kovových dveřních zárubní pl. do 2 m2 </t>
  </si>
  <si>
    <t>T8:0,80*1,97*9</t>
  </si>
  <si>
    <t>T9:0,60*1,97*4</t>
  </si>
  <si>
    <t>968072456R00</t>
  </si>
  <si>
    <t xml:space="preserve">Vybourání kovových dveřních zárubní pl. nad 2 m2 </t>
  </si>
  <si>
    <t>T10:1,45*1,97*2</t>
  </si>
  <si>
    <t>978013191R00</t>
  </si>
  <si>
    <t>Otlučení omítek vnitřních stěn v rozsahu do 100 % sut. dle sanační omítky</t>
  </si>
  <si>
    <t>978015231R00</t>
  </si>
  <si>
    <t>Otlučení omítek vnějších MVC v složit.1-4 do 20 % dle venk. omítky</t>
  </si>
  <si>
    <t>978015291R00</t>
  </si>
  <si>
    <t xml:space="preserve">Otlučení omítek vnějších MVC v složit.1-4 do 100 % </t>
  </si>
  <si>
    <t>garáž:13,20</t>
  </si>
  <si>
    <t>popel.:5,96</t>
  </si>
  <si>
    <t>978059531R00</t>
  </si>
  <si>
    <t>Odsekání vnitřních obkladů stěn nad 2 m2 dle obkladů</t>
  </si>
  <si>
    <t>99</t>
  </si>
  <si>
    <t>Staveništní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</si>
  <si>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</si>
  <si>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</si>
  <si>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</si>
  <si>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</si>
  <si>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</si>
  <si>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711212921R00</t>
  </si>
  <si>
    <t>Provedení hydroizolační těsnicí stěrky 2x koupelny</t>
  </si>
  <si>
    <t>23,60*1,10</t>
  </si>
  <si>
    <t>998711203R00</t>
  </si>
  <si>
    <t xml:space="preserve">Přesun hmot pro izolace proti vodě, výšky do 60 m </t>
  </si>
  <si>
    <t>713</t>
  </si>
  <si>
    <t>Izolace tepelné</t>
  </si>
  <si>
    <t>713111111R00</t>
  </si>
  <si>
    <t>Izolace tepelné stropů vrchem kladené volně půda, S2</t>
  </si>
  <si>
    <t>713111130R00</t>
  </si>
  <si>
    <t>Izolace tepelné stropů, vložená mezi krokve kolem vaznic</t>
  </si>
  <si>
    <t>0,30*(14,0+9,0)*2</t>
  </si>
  <si>
    <t>713111211R00</t>
  </si>
  <si>
    <t xml:space="preserve">Montáž parozábrany krovů spodem s přelepením spojů </t>
  </si>
  <si>
    <t>28375463</t>
  </si>
  <si>
    <t>Deska polystyrenová XPS   80 mm</t>
  </si>
  <si>
    <t>68,0*1,02</t>
  </si>
  <si>
    <t>59590925.A</t>
  </si>
  <si>
    <t>Parozábrana</t>
  </si>
  <si>
    <t>63140114</t>
  </si>
  <si>
    <t>Deska minerální  ORSIL  tl. 80 mm</t>
  </si>
  <si>
    <t>13,80*1,02</t>
  </si>
  <si>
    <t>998713203R00</t>
  </si>
  <si>
    <t xml:space="preserve">Přesun hmot pro izolace tepelné, výšky do 24 m </t>
  </si>
  <si>
    <t>721</t>
  </si>
  <si>
    <t>Vnitřní kanalizace</t>
  </si>
  <si>
    <t>721170962R00</t>
  </si>
  <si>
    <t xml:space="preserve">Oprava - propojení dosavadního potrubí PVC D 63 </t>
  </si>
  <si>
    <t>721170965R00</t>
  </si>
  <si>
    <t xml:space="preserve">Oprava - propojení dosavadního potrubí PVC D 110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</si>
  <si>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</si>
  <si>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</si>
  <si>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</si>
  <si>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</si>
  <si>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998721203R00</t>
  </si>
  <si>
    <t xml:space="preserve">Přesun hmot pro vnitřní kanalizaci, výšky do 24 m </t>
  </si>
  <si>
    <t>722</t>
  </si>
  <si>
    <t>Vodovod</t>
  </si>
  <si>
    <t>722131931R00</t>
  </si>
  <si>
    <t xml:space="preserve">Oprava-propojení dosavadního potrubí závit. DN 15 </t>
  </si>
  <si>
    <t>722182112U00</t>
  </si>
  <si>
    <t xml:space="preserve">Plastové potrubí izolace PE -D 20 </t>
  </si>
  <si>
    <t>722190401R00</t>
  </si>
  <si>
    <t xml:space="preserve">Vyvedení a upevnění výpustek DN 15 </t>
  </si>
  <si>
    <t>722190901R00</t>
  </si>
  <si>
    <t xml:space="preserve">Uzavření/otevření vodovodního potrubí při opravě </t>
  </si>
  <si>
    <t>998722203R00</t>
  </si>
  <si>
    <t xml:space="preserve">Přesun hmot pro vnitřní vodovod, výšky do 24 m </t>
  </si>
  <si>
    <t>725</t>
  </si>
  <si>
    <t>Zařizovací předměty</t>
  </si>
  <si>
    <t>725110814R00</t>
  </si>
  <si>
    <t xml:space="preserve">Demontáž klozetů kombinovaných </t>
  </si>
  <si>
    <t>soubor</t>
  </si>
  <si>
    <t>725112021U00</t>
  </si>
  <si>
    <t xml:space="preserve">Klozet keramický Lyra </t>
  </si>
  <si>
    <t>725210821R00</t>
  </si>
  <si>
    <t xml:space="preserve">Demontáž umyvadel bez výtokových armatur </t>
  </si>
  <si>
    <t>725211623U00</t>
  </si>
  <si>
    <t xml:space="preserve">Umyvadlo keram se sloupem 600 mm </t>
  </si>
  <si>
    <t>725220841R00</t>
  </si>
  <si>
    <t xml:space="preserve">Demontáž ocelové vany </t>
  </si>
  <si>
    <t>725222116U00</t>
  </si>
  <si>
    <t xml:space="preserve">Vana akrylátová 1700x700 mm </t>
  </si>
  <si>
    <t>725240811R00</t>
  </si>
  <si>
    <t xml:space="preserve">Demontáž sprchových kabin bez výtokových armatur </t>
  </si>
  <si>
    <t>725240812R00</t>
  </si>
  <si>
    <t xml:space="preserve">Demontáž sprchových mís bez výtokových armatur </t>
  </si>
  <si>
    <t>725241532U00</t>
  </si>
  <si>
    <t xml:space="preserve">Vanička sprch keram 900x900 </t>
  </si>
  <si>
    <t>725530823R00</t>
  </si>
  <si>
    <t xml:space="preserve">Demontáž, zásobník elektrický tlakový  200 l </t>
  </si>
  <si>
    <t>725532215U00</t>
  </si>
  <si>
    <t xml:space="preserve">El ohřívač akum závěs vod 120l/2kW </t>
  </si>
  <si>
    <t>725820801R00</t>
  </si>
  <si>
    <t xml:space="preserve">Demontáž baterie nástěnné do G 3/4 </t>
  </si>
  <si>
    <t>725821328U00</t>
  </si>
  <si>
    <t xml:space="preserve">Baterie dřez a umyvadlo, náatěnná páková </t>
  </si>
  <si>
    <t>725831314U00</t>
  </si>
  <si>
    <t xml:space="preserve">Baterie van stěna páka </t>
  </si>
  <si>
    <t>725841311U00</t>
  </si>
  <si>
    <t xml:space="preserve">Baterie sprcha stěna páka </t>
  </si>
  <si>
    <t>725850114R00</t>
  </si>
  <si>
    <t xml:space="preserve">Ventil odpadní  umyvadlový DN50 </t>
  </si>
  <si>
    <t>725860107R00</t>
  </si>
  <si>
    <t xml:space="preserve">Uzávěrka zápachová umyvadlová T 1015,D 40 </t>
  </si>
  <si>
    <t>725860811R00</t>
  </si>
  <si>
    <t xml:space="preserve">Demontáž uzávěrek zápachových jednoduchých </t>
  </si>
  <si>
    <t>725864111U00</t>
  </si>
  <si>
    <t xml:space="preserve">Zápach uzávěr vana DN 50+řetízek </t>
  </si>
  <si>
    <t>725865311U00</t>
  </si>
  <si>
    <t xml:space="preserve">Zápach uzávěr sprch </t>
  </si>
  <si>
    <t>998725203R00</t>
  </si>
  <si>
    <t xml:space="preserve">Přesun hmot pro zařizovací předměty, výšky do 24 m </t>
  </si>
  <si>
    <t>762</t>
  </si>
  <si>
    <t>Konstrukce tesařské</t>
  </si>
  <si>
    <t>762083122U00</t>
  </si>
  <si>
    <t xml:space="preserve">Impregnace dřevo </t>
  </si>
  <si>
    <t>0,228+1,31+1,36</t>
  </si>
  <si>
    <t>762211811R00</t>
  </si>
  <si>
    <t xml:space="preserve">Demontáž balkonů - zábradlí </t>
  </si>
  <si>
    <t>(3,05+0,90*2)*2</t>
  </si>
  <si>
    <t>(3,31+5,05+0,90*2)*2</t>
  </si>
  <si>
    <t>762222141R00</t>
  </si>
  <si>
    <t>Montáž zábradlí rovného, sloupky osově do 1,5 m T14</t>
  </si>
  <si>
    <t>762295000R00</t>
  </si>
  <si>
    <t xml:space="preserve">Spojovací a ochranné prostředky pro schodiště </t>
  </si>
  <si>
    <t>762311812R00</t>
  </si>
  <si>
    <t xml:space="preserve">Demontáž kotevních želez do 10 kg - balkony </t>
  </si>
  <si>
    <t>762511266U00</t>
  </si>
  <si>
    <t xml:space="preserve">Podlaha OSB 20 P+D šroub </t>
  </si>
  <si>
    <t>762522812R00</t>
  </si>
  <si>
    <t xml:space="preserve">Demontáž podlah do 50 mm - balkony </t>
  </si>
  <si>
    <t>0,90*3,05*2</t>
  </si>
  <si>
    <t>0,90*(3,31+4,15)*2</t>
  </si>
  <si>
    <t>762524108R00</t>
  </si>
  <si>
    <t>Položení podlah hoblovaných z fošen, pero, drážka T16</t>
  </si>
  <si>
    <t>762526130R00</t>
  </si>
  <si>
    <t>Položení polštářů pod podlahy rozteče do 100 cm S2 , 5/8</t>
  </si>
  <si>
    <t>762595000R00</t>
  </si>
  <si>
    <t xml:space="preserve">Spojovací a ochranné prostředky k položení podlah </t>
  </si>
  <si>
    <t>0,338+1,36</t>
  </si>
  <si>
    <t>762711820R00</t>
  </si>
  <si>
    <t>Demontáž  konstrukcí hraněných do 224 cm2- konzoly balkonů</t>
  </si>
  <si>
    <t>2,40*20</t>
  </si>
  <si>
    <t>762952044U00</t>
  </si>
  <si>
    <t xml:space="preserve">Mtž balkonových roštů, ozn.T13 </t>
  </si>
  <si>
    <t>T13:0,70*2,80*2+0,70*2,50*6</t>
  </si>
  <si>
    <t>605</t>
  </si>
  <si>
    <t xml:space="preserve">Dřevěné zábradlí balkonů DB </t>
  </si>
  <si>
    <t>60516321</t>
  </si>
  <si>
    <t>Polštář SM/JD 80x50 mm x200-390 cm</t>
  </si>
  <si>
    <t>0,05*0,08*77,0*1,10</t>
  </si>
  <si>
    <t>605560002</t>
  </si>
  <si>
    <t>Řezivo sušené dub  tl.3cm a 4cm , podlaha a rošt balkonů, hoblované</t>
  </si>
  <si>
    <t>T16:0,04*18,47*1,10</t>
  </si>
  <si>
    <t>T13:0,03*14,42*1,10</t>
  </si>
  <si>
    <t>60725016</t>
  </si>
  <si>
    <t>Deska dřevoštěpková OSB  tl.20 mm</t>
  </si>
  <si>
    <t>68,0*1,08</t>
  </si>
  <si>
    <t>998762203R00</t>
  </si>
  <si>
    <t xml:space="preserve">Přesun hmot pro tesařské konstrukce, výšky do 24 m </t>
  </si>
  <si>
    <t>764</t>
  </si>
  <si>
    <t>Konstrukce klempířské</t>
  </si>
  <si>
    <t>764217400R00</t>
  </si>
  <si>
    <t>Krytina hladká  Ti-Zn železobetonových desek ozn.0/1</t>
  </si>
  <si>
    <t>764239430R00</t>
  </si>
  <si>
    <t xml:space="preserve">Lemování z Ti Zn komínů, hladká krytina, v ploše </t>
  </si>
  <si>
    <t>0,75*4*0,30*2</t>
  </si>
  <si>
    <t>764252403R00</t>
  </si>
  <si>
    <t>Žlaby Ti Zn plech, podokapní půlkruhové, rš 330 mm 50% výměna, ozn.0/3</t>
  </si>
  <si>
    <t>(15,50+4,0*2+3,0)*0,5</t>
  </si>
  <si>
    <t>764259411R00</t>
  </si>
  <si>
    <t xml:space="preserve">Kotlík kónický z pl.Ti-Zn pro trouby D do 120 mm </t>
  </si>
  <si>
    <t>764267401R00</t>
  </si>
  <si>
    <t>Oplechování  Ti Zn plochy do 6 m2, do 45° ozn.0/2, 0/4</t>
  </si>
  <si>
    <t>0/2:2,50</t>
  </si>
  <si>
    <t>0/4:5,0</t>
  </si>
  <si>
    <t>764339811R00</t>
  </si>
  <si>
    <t xml:space="preserve">Demontáž lemov. komínů v ploše, vln. kryt, do 45° </t>
  </si>
  <si>
    <t>764339830R00</t>
  </si>
  <si>
    <t xml:space="preserve">Demontáž oplechování balkonů </t>
  </si>
  <si>
    <t>0,90*3,05*2+0,90*(3,31+4,15)*2</t>
  </si>
  <si>
    <t>764352841R00</t>
  </si>
  <si>
    <t xml:space="preserve">Demontáž žlabů půlkruh. oblouk., rš 330 mm, do 45° </t>
  </si>
  <si>
    <t>764410850R00</t>
  </si>
  <si>
    <t xml:space="preserve">Demontáž oplechování parapetů,rš od 100 do 330 mm </t>
  </si>
  <si>
    <t>764454802R00</t>
  </si>
  <si>
    <t xml:space="preserve">Demontáž odpadních trub kruhových,D 120 mm </t>
  </si>
  <si>
    <t>764510440RT2</t>
  </si>
  <si>
    <t xml:space="preserve">Oplechování parapetů včetně rohů Ti Zn, rš 250 mm </t>
  </si>
  <si>
    <t>0/5:0,65*4+0,95*18+1,25*5+1,55*14</t>
  </si>
  <si>
    <t>764554403R00</t>
  </si>
  <si>
    <t>Odpadní trouby z Ti Zn plechu, kruhové, D 120 mm 50% výměna, ozn.0/3</t>
  </si>
  <si>
    <t>(7,30*3+9,30+1,50)*0,5</t>
  </si>
  <si>
    <t>998764203R00</t>
  </si>
  <si>
    <t xml:space="preserve">Přesun hmot pro klempířské konstr., výšky do 24 m </t>
  </si>
  <si>
    <t>765</t>
  </si>
  <si>
    <t>Krytiny tvrdé</t>
  </si>
  <si>
    <t>765398923R00</t>
  </si>
  <si>
    <t xml:space="preserve">Očtštění stávajících ploch, tašky a šablony </t>
  </si>
  <si>
    <t>ozn.3:</t>
  </si>
  <si>
    <t>JV:1,20*14,70+0,50*8,0+4,50*2,40*0,5*2+1,60*1,50*2</t>
  </si>
  <si>
    <t>tašky:8,0*15,50*2+5,50*3,70*0,5*2</t>
  </si>
  <si>
    <t>(0,80+3,0)*0,5*4,0*2+(1,30+3,0)*0,5*2,50*2+4,0*2,80</t>
  </si>
  <si>
    <t>-3,30*2,20-0,80*8,0-3,50*3,0*0,5*2-2,50*3,50*0,5*4</t>
  </si>
  <si>
    <t>stříška:(3,0+1,0)*0,50*1,50+1,20*1,40*0,5*2</t>
  </si>
  <si>
    <t>765422120R00</t>
  </si>
  <si>
    <t>Obklad stěn barev.vláknocem. šablonami, na bednění ozn.2</t>
  </si>
  <si>
    <t>JV:10,0*1,20+(10,0+5,50)*0,5*4</t>
  </si>
  <si>
    <t>SZ:10,*1,20+(10,0+5,50)*0,5*4,0</t>
  </si>
  <si>
    <t>998765203R00</t>
  </si>
  <si>
    <t xml:space="preserve">Přesun hmot pro krytiny tvrdé, výšky do 24 m </t>
  </si>
  <si>
    <t>766</t>
  </si>
  <si>
    <t>Konstrukce truhlářské</t>
  </si>
  <si>
    <t>766231111R00</t>
  </si>
  <si>
    <t xml:space="preserve">Montáž   půdních schodů, ozn.T19 </t>
  </si>
  <si>
    <t>766492100R00</t>
  </si>
  <si>
    <t xml:space="preserve">Montáž obložení konzol balkonů, ozn. T15 </t>
  </si>
  <si>
    <t>a:0,12*0,95*2*22</t>
  </si>
  <si>
    <t>b:0,143*0,70*22</t>
  </si>
  <si>
    <t>c:0,115*(1,10+0,75)*22+0,115*0,95*2*22</t>
  </si>
  <si>
    <t>d:0,14*0,70*22</t>
  </si>
  <si>
    <t>e:0,08*0,95*2*22</t>
  </si>
  <si>
    <t>766694111R00</t>
  </si>
  <si>
    <t xml:space="preserve">Montáž parapetních desek š.do 30 cm,dl.do 100 cm </t>
  </si>
  <si>
    <t>766694112R00</t>
  </si>
  <si>
    <t xml:space="preserve">Montáž parapetních desek š.do 30 cm,dl.do 160 cm </t>
  </si>
  <si>
    <t>766695212R00</t>
  </si>
  <si>
    <t xml:space="preserve">Montáž prahů dveří jednokřídlových š. do 10 cm </t>
  </si>
  <si>
    <t>766695232R00</t>
  </si>
  <si>
    <t xml:space="preserve">Montáž prahů dveří dvoukřídlových š. do 10 cm </t>
  </si>
  <si>
    <t>766812115R00</t>
  </si>
  <si>
    <t>Montáž kuchyňských linek dřevěných linek rohových T 11</t>
  </si>
  <si>
    <t>766812215R00</t>
  </si>
  <si>
    <t xml:space="preserve">Demontáž stávajících schodů, ozn.T19 </t>
  </si>
  <si>
    <t>766825111R00</t>
  </si>
  <si>
    <t>Montáž vestavěné skříně 1křídlové šatní polic. T12, T17</t>
  </si>
  <si>
    <t>766825121R00</t>
  </si>
  <si>
    <t xml:space="preserve">Montáž vestavěné skříně 2křídlové policové </t>
  </si>
  <si>
    <t>766660030RA0</t>
  </si>
  <si>
    <t>Montáž dveří a obložkové zárubně šířky 60 cm T9</t>
  </si>
  <si>
    <t>766660034RA0</t>
  </si>
  <si>
    <t>Montáž dveří a obložkové zárubně šířky 80 cm T8</t>
  </si>
  <si>
    <t>766660044RA0</t>
  </si>
  <si>
    <t>Montáž dveří a obložkové zárubně šířky 145 cm T10</t>
  </si>
  <si>
    <t>766670029RAI</t>
  </si>
  <si>
    <t>Okno plastové pouze montáž, okno ve specifikaci</t>
  </si>
  <si>
    <t>766670032RAI</t>
  </si>
  <si>
    <t>Dveře balkónové plastové typové, ozn.T5 pouze montáž, dveře ve specifikaci</t>
  </si>
  <si>
    <t>611</t>
  </si>
  <si>
    <t>Ozn. T1-4, 6,7 Okna plastová 6komor. popis dle tabulky</t>
  </si>
  <si>
    <t>6111</t>
  </si>
  <si>
    <t xml:space="preserve">Ozn.T5 Balkonové dveře 150/225, popis dle tabulky </t>
  </si>
  <si>
    <t>6112</t>
  </si>
  <si>
    <t>Ozn.T8 Dveře vnitřní 2/3sklo 80/197, obložka popis dle tabulky</t>
  </si>
  <si>
    <t>6113</t>
  </si>
  <si>
    <t>Ozn.T9 Dveře dřev. plné 60/197, obložka, popis dle tabulky</t>
  </si>
  <si>
    <t>6114</t>
  </si>
  <si>
    <t>Ozn.T10 Dveře vnitřní 2/3 sklo, 145/197, obložka popis dle tabulky</t>
  </si>
  <si>
    <t>6116</t>
  </si>
  <si>
    <t>Ozn.T15 Obklad konzol balkonů DB, hoblovaný popis dle tabulky</t>
  </si>
  <si>
    <t>61161</t>
  </si>
  <si>
    <t>Ozn.T19 Dřevěné interierové schody vč. zábradlí popis dle tabulky</t>
  </si>
  <si>
    <t>6117</t>
  </si>
  <si>
    <t>Ozn. a-e Dubový obklad ocel. konzol balkonů popis dle výkresu č.14</t>
  </si>
  <si>
    <t>22,2057*1,10</t>
  </si>
  <si>
    <t>61187116</t>
  </si>
  <si>
    <t>Prah dubový délka 62 cm šířka 10 cm tl. 2 cm</t>
  </si>
  <si>
    <t>61187156</t>
  </si>
  <si>
    <t>Prah dubový délka 82 cm šířka 10 cm tl. 2 cm</t>
  </si>
  <si>
    <t>61187195</t>
  </si>
  <si>
    <t>Prah dubový délka 145 cm šířka 10 cm tl. 2 cm</t>
  </si>
  <si>
    <t>61187552</t>
  </si>
  <si>
    <t>Deska parapetní plastová šířka do 30 cm</t>
  </si>
  <si>
    <t>9,50+2,60+3,80+13,95+5,0+3,10</t>
  </si>
  <si>
    <t>61529014</t>
  </si>
  <si>
    <t>Ozn.T12 Skříň  spižní 60/60/248</t>
  </si>
  <si>
    <t>61529016</t>
  </si>
  <si>
    <t>Ozn.T17 Skříň vestavěná 60/40/248</t>
  </si>
  <si>
    <t>61581622.A</t>
  </si>
  <si>
    <t>Ozn.T11  Linka kuchyňská , oprava dle popisu v tabulce, vč. osvětlení prac. plochy</t>
  </si>
  <si>
    <t>998766203R00</t>
  </si>
  <si>
    <t xml:space="preserve">Přesun hmot pro truhlářské konstr., výšky do 24 m </t>
  </si>
  <si>
    <t>767</t>
  </si>
  <si>
    <t>Konstrukce zámečnické</t>
  </si>
  <si>
    <t>767995103R00</t>
  </si>
  <si>
    <t>Výroba a montáž kov. atypických konstr. do 20 kg kozoly balkonů vč. kotev</t>
  </si>
  <si>
    <t>kg</t>
  </si>
  <si>
    <t>553</t>
  </si>
  <si>
    <t xml:space="preserve">Ocel. konstrukce balkonů, dle výks. 14 </t>
  </si>
  <si>
    <t>998767203R00</t>
  </si>
  <si>
    <t xml:space="preserve">Přesun hmot pro zámečnické konstr., výšky do 24 m </t>
  </si>
  <si>
    <t>771</t>
  </si>
  <si>
    <t>Podlahy z dlaždic a obklady</t>
  </si>
  <si>
    <t>771101210R00</t>
  </si>
  <si>
    <t xml:space="preserve">Penetrace podkladu pod dlažby </t>
  </si>
  <si>
    <t>771575113R00</t>
  </si>
  <si>
    <t xml:space="preserve">Montáž podlah keram.,hladké, tmel, 30x60 cm </t>
  </si>
  <si>
    <t>1.NP:</t>
  </si>
  <si>
    <t>byt 1:1,50*2,66</t>
  </si>
  <si>
    <t>2.NP:</t>
  </si>
  <si>
    <t>byt 3:1,50*2,66+2,80*1,90+1,20*0,40</t>
  </si>
  <si>
    <t>byt 4:1,50*2,66+2,80*1,90+1,20*0,40</t>
  </si>
  <si>
    <t>771990111U00</t>
  </si>
  <si>
    <t xml:space="preserve">Vyrovnání samoniv stěrkou tl4 15MPa </t>
  </si>
  <si>
    <t>597642010</t>
  </si>
  <si>
    <t>Dlažba  dle výběru</t>
  </si>
  <si>
    <t>23,57*1,02</t>
  </si>
  <si>
    <t>998771203R00</t>
  </si>
  <si>
    <t xml:space="preserve">Přesun hmot pro podlahy z dlaždic, výšky do 24 m </t>
  </si>
  <si>
    <t>776</t>
  </si>
  <si>
    <t>Podlahy povlakové</t>
  </si>
  <si>
    <t>776101115R00</t>
  </si>
  <si>
    <t xml:space="preserve">Vyrovnání podkladů samonivelační hmotou </t>
  </si>
  <si>
    <t>776511820R00</t>
  </si>
  <si>
    <t>Odstranění PVC a koberců lepených s podložkou vč. soklíku</t>
  </si>
  <si>
    <t>2.NP:28,50*2</t>
  </si>
  <si>
    <t>3.NP:21,0*2+12,50*2</t>
  </si>
  <si>
    <t>776521100R00</t>
  </si>
  <si>
    <t>Lepení povlak.podlah z pásů PVC dle odstranění</t>
  </si>
  <si>
    <t>776994111R00</t>
  </si>
  <si>
    <t xml:space="preserve">Svařování povlakových podlah z pásů nebo čtverců </t>
  </si>
  <si>
    <t>0,87*124,0</t>
  </si>
  <si>
    <t>965048150R00</t>
  </si>
  <si>
    <t xml:space="preserve">Dočištění povrchu po odstr. podlah </t>
  </si>
  <si>
    <t>28412252</t>
  </si>
  <si>
    <t>Podlahovina PVC dle výběru,vč. solklíku</t>
  </si>
  <si>
    <t>124,0*1,03</t>
  </si>
  <si>
    <t>998776203R00</t>
  </si>
  <si>
    <t xml:space="preserve">Přesun hmot pro podlahy povlakové, výšky do 24 m </t>
  </si>
  <si>
    <t>781</t>
  </si>
  <si>
    <t>Obklady keramické</t>
  </si>
  <si>
    <t>781101210R00</t>
  </si>
  <si>
    <t xml:space="preserve">Penetrace podkladu pod obklady </t>
  </si>
  <si>
    <t>781415016RT3</t>
  </si>
  <si>
    <t>Montáž obkladů stěn, porovin.,tmel, vč.lišt spárování</t>
  </si>
  <si>
    <t>byt 1:1,80*(1,50+2,66)*2-0,60*1,80</t>
  </si>
  <si>
    <t>byt 3:1,80*(1,50+2,66)*2-0,60*1,80</t>
  </si>
  <si>
    <t>byt 4:13,896</t>
  </si>
  <si>
    <t>3.NP:</t>
  </si>
  <si>
    <t>byt 3:1,80*(2,80+2,30)*2-0,60*1,08</t>
  </si>
  <si>
    <t>byt 4:17,712</t>
  </si>
  <si>
    <t>597813535</t>
  </si>
  <si>
    <t>Obkládačky dle výběru</t>
  </si>
  <si>
    <t>77,112*1,02</t>
  </si>
  <si>
    <t>998781203R00</t>
  </si>
  <si>
    <t xml:space="preserve">Přesun hmot pro obklady keramické, výšky do 24 m </t>
  </si>
  <si>
    <t>783</t>
  </si>
  <si>
    <t>Nátěry</t>
  </si>
  <si>
    <t>783201821R00</t>
  </si>
  <si>
    <t xml:space="preserve">Odstranění nátěrů z kovových konstrukcí opálením </t>
  </si>
  <si>
    <t>783225100R00</t>
  </si>
  <si>
    <t xml:space="preserve">Nátěr syntetický kovových konstrukcí 2x + 1x email </t>
  </si>
  <si>
    <t>vrata:1,60*2,60*3*2+2,50*2,10*4*2</t>
  </si>
  <si>
    <t>popelnice:0,70*1,10*4*2</t>
  </si>
  <si>
    <t>783636211RT1</t>
  </si>
  <si>
    <t xml:space="preserve">Nátěr truhlář. prvků </t>
  </si>
  <si>
    <t>obklad:22,20</t>
  </si>
  <si>
    <t>podl. balk.:18,40*2</t>
  </si>
  <si>
    <t>zábr.:29,40*1,10*2</t>
  </si>
  <si>
    <t>783782221R00</t>
  </si>
  <si>
    <t>Nátěr tesařských konstrukcí Lignofix I Profi 2x stávající dřev. konstrukce krovu</t>
  </si>
  <si>
    <t>krov:3,20*13,20*2+4,40*13,20</t>
  </si>
  <si>
    <t>783853210RT1</t>
  </si>
  <si>
    <t xml:space="preserve">Nátěr střech a osinkocem. stěn, dle očištění </t>
  </si>
  <si>
    <t>784</t>
  </si>
  <si>
    <t>Malby</t>
  </si>
  <si>
    <t>784402801R00</t>
  </si>
  <si>
    <t xml:space="preserve">Odstranění malby oškrábáním v místnosti H do 3,8 m </t>
  </si>
  <si>
    <t>784432271R00</t>
  </si>
  <si>
    <t xml:space="preserve">Malba klihová 2x,1barva, pačok 2x, místn. do 3,8 m </t>
  </si>
  <si>
    <t>784453101U00</t>
  </si>
  <si>
    <t xml:space="preserve">Malba 2xdisp DÜFA b+pen míst -3,8m, SDK </t>
  </si>
  <si>
    <t>M21</t>
  </si>
  <si>
    <t>Elektromontáže</t>
  </si>
  <si>
    <t>210 byt č.1</t>
  </si>
  <si>
    <t xml:space="preserve">Zásuvky 15 ks </t>
  </si>
  <si>
    <t>kpl</t>
  </si>
  <si>
    <t xml:space="preserve">STA 2x </t>
  </si>
  <si>
    <t>210 byt.č.1</t>
  </si>
  <si>
    <t xml:space="preserve">Vypinač 10x </t>
  </si>
  <si>
    <t>2100 byt č.3+4</t>
  </si>
  <si>
    <t xml:space="preserve">Zásuvky 24x </t>
  </si>
  <si>
    <t xml:space="preserve">STA 4x </t>
  </si>
  <si>
    <t xml:space="preserve">Vypinače 21x </t>
  </si>
  <si>
    <t>21000 kuchyně</t>
  </si>
  <si>
    <t xml:space="preserve">Úprava vývodu pro sporák 3x </t>
  </si>
  <si>
    <t xml:space="preserve">Zásuvky 12x </t>
  </si>
  <si>
    <t xml:space="preserve">Svítidlo pod linku 3x </t>
  </si>
  <si>
    <t>21001 - sklepy</t>
  </si>
  <si>
    <t xml:space="preserve">15 ks svítidel přisazených </t>
  </si>
  <si>
    <t>21002 -  sklepy</t>
  </si>
  <si>
    <t xml:space="preserve">Vypinače, přepinače, zásuvky </t>
  </si>
  <si>
    <t>21003 - sklepy</t>
  </si>
  <si>
    <t xml:space="preserve">Kabely CYKY </t>
  </si>
  <si>
    <t>21004</t>
  </si>
  <si>
    <t xml:space="preserve">Demontáže </t>
  </si>
  <si>
    <t>21005 - koupel.</t>
  </si>
  <si>
    <t xml:space="preserve">Svítidla 2x - 4 koupelny </t>
  </si>
  <si>
    <t>21006 - koupel.</t>
  </si>
  <si>
    <t xml:space="preserve">Dvojzásuvka  1x - 4 koupelny </t>
  </si>
  <si>
    <t>21007  - koupel</t>
  </si>
  <si>
    <t xml:space="preserve">Seriový vypinač 1x -4 koupelny </t>
  </si>
  <si>
    <t>21008 - koupel.</t>
  </si>
  <si>
    <t xml:space="preserve">Kabely CYKY pro  4 koupelny </t>
  </si>
  <si>
    <t>21009 - koupel.</t>
  </si>
  <si>
    <t xml:space="preserve">Připojení boileru pro 4 koupelny </t>
  </si>
  <si>
    <t>210091 - koupel</t>
  </si>
  <si>
    <t xml:space="preserve">Ochranné pospojení pro 4 koupelny </t>
  </si>
  <si>
    <t>210092 - půda</t>
  </si>
  <si>
    <t xml:space="preserve">Rozvody STA - zalištování do společných tras 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</si>
  <si>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</si>
  <si>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</si>
  <si>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</si>
  <si>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</si>
  <si>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</si>
  <si>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</si>
  <si>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</si>
  <si>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</si>
  <si>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</si>
  <si>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</si>
  <si>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</si>
  <si>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</si>
  <si>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</si>
  <si>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</si>
  <si>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</si>
  <si>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</si>
  <si>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Zařízení staveniště</t>
  </si>
  <si>
    <t>Provoz investora</t>
  </si>
  <si>
    <t>Kompletační činnost (IČD)</t>
  </si>
  <si>
    <t>Dokumentace a pasportizace objektů</t>
  </si>
  <si>
    <t>Dokumentace skutečného provedení stavby</t>
  </si>
  <si>
    <t>Zajištění předepsaných atestů, zkoušek a revizí dle příslušných norem a dalších předpisů a nařízení platných v ČR</t>
  </si>
  <si>
    <t xml:space="preserve">Zajištění opatření vyplývajících z plánů BOZP </t>
  </si>
  <si>
    <t>Fotodokumentace postupu výstavby</t>
  </si>
  <si>
    <t>PČ</t>
  </si>
  <si>
    <t>Typ</t>
  </si>
  <si>
    <t>Kód</t>
  </si>
  <si>
    <t>Popis</t>
  </si>
  <si>
    <t>Množství</t>
  </si>
  <si>
    <t xml:space="preserve"> Cena(Kč)</t>
  </si>
  <si>
    <t>x</t>
  </si>
  <si>
    <t>K</t>
  </si>
  <si>
    <t>KPL.</t>
  </si>
  <si>
    <t>1, 000</t>
  </si>
  <si>
    <t>02</t>
  </si>
  <si>
    <t>03</t>
  </si>
  <si>
    <t>04</t>
  </si>
  <si>
    <t>05</t>
  </si>
  <si>
    <t>06</t>
  </si>
  <si>
    <t>07</t>
  </si>
  <si>
    <t>08</t>
  </si>
  <si>
    <t>CELKEM  za</t>
  </si>
  <si>
    <t>Rozpočet: 1</t>
  </si>
  <si>
    <t>VEDLEJŠÍ ROZPOČTOVÉ NÁKLADY</t>
  </si>
  <si>
    <t>Položkový rozpočet 1 - Oprava byt.objektu</t>
  </si>
  <si>
    <t>VRN</t>
  </si>
  <si>
    <t>REKAPITULACE OBJEKTŮ STAVBY A SOUPISŮ PRACÍ</t>
  </si>
  <si>
    <t>Vyšší Brod - Hrudkov</t>
  </si>
  <si>
    <t>Místo:</t>
  </si>
  <si>
    <t xml:space="preserve">Zadavatel: </t>
  </si>
  <si>
    <t>Povodí Vltavy, státní podnik</t>
  </si>
  <si>
    <t>Uchazeč:</t>
  </si>
  <si>
    <t>Datum:</t>
  </si>
  <si>
    <t>Projektant:</t>
  </si>
  <si>
    <t>Zpracovatel:</t>
  </si>
  <si>
    <t>Iring s.r.o.</t>
  </si>
  <si>
    <t>Cena bez DPH (CZK)</t>
  </si>
  <si>
    <t>Cena s DPH (CZK)</t>
  </si>
  <si>
    <t>Náklady stavby celkem</t>
  </si>
  <si>
    <t>ING</t>
  </si>
  <si>
    <t>Rozpočet 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</si>
</sst>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name val="Cambria"/>
      <family val="1"/>
      <charset val="238"/>
      <scheme val="major"/>
    </font>
    <font>
      <b/>
      <sz val="16"/>
      <name val="Arial"/>
      <family val="2"/>
      <charset val="238"/>
    </font>
    <font>
      <b/>
      <sz val="10"/>
      <color rgb="FFC0000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3" fontId="3" fillId="0" borderId="4" xfId="0" applyNumberFormat="1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10" fillId="0" borderId="0" xfId="1"/>
    <xf numFmtId="0" fontId="3" fillId="0" borderId="0" xfId="1" applyFont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3" xfId="1" applyFont="1" applyBorder="1" applyAlignment="1">
      <alignment horizontal="center"/>
    </xf>
    <xf numFmtId="49" fontId="4" fillId="0" borderId="53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4" fillId="0" borderId="0" xfId="1" applyFont="1"/>
    <xf numFmtId="0" fontId="15" fillId="0" borderId="54" xfId="1" applyFont="1" applyBorder="1" applyAlignment="1">
      <alignment horizontal="center" vertical="top"/>
    </xf>
    <xf numFmtId="49" fontId="15" fillId="0" borderId="54" xfId="1" applyNumberFormat="1" applyFont="1" applyBorder="1" applyAlignment="1">
      <alignment horizontal="left" vertical="top"/>
    </xf>
    <xf numFmtId="0" fontId="15" fillId="0" borderId="54" xfId="1" applyFont="1" applyBorder="1" applyAlignment="1">
      <alignment vertical="top" wrapText="1"/>
    </xf>
    <xf numFmtId="49" fontId="15" fillId="0" borderId="54" xfId="1" applyNumberFormat="1" applyFont="1" applyBorder="1" applyAlignment="1">
      <alignment horizontal="center" shrinkToFit="1"/>
    </xf>
    <xf numFmtId="4" fontId="15" fillId="0" borderId="54" xfId="1" applyNumberFormat="1" applyFont="1" applyBorder="1" applyAlignment="1">
      <alignment horizontal="right"/>
    </xf>
    <xf numFmtId="4" fontId="15" fillId="0" borderId="54" xfId="1" applyNumberFormat="1" applyFont="1" applyBorder="1"/>
    <xf numFmtId="0" fontId="16" fillId="0" borderId="0" xfId="1" applyFont="1"/>
    <xf numFmtId="0" fontId="5" fillId="0" borderId="53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3" xfId="1" applyNumberFormat="1" applyFont="1" applyBorder="1" applyAlignment="1">
      <alignment horizontal="right"/>
    </xf>
    <xf numFmtId="4" fontId="18" fillId="3" borderId="57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1" fillId="0" borderId="0" xfId="1" applyFont="1" applyAlignment="1"/>
    <xf numFmtId="0" fontId="10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0" fillId="0" borderId="0" xfId="1" applyBorder="1" applyAlignment="1">
      <alignment horizontal="right"/>
    </xf>
    <xf numFmtId="0" fontId="0" fillId="0" borderId="58" xfId="0" applyBorder="1"/>
    <xf numFmtId="0" fontId="0" fillId="0" borderId="58" xfId="0" applyBorder="1" applyAlignment="1">
      <alignment horizontal="justify"/>
    </xf>
    <xf numFmtId="0" fontId="0" fillId="0" borderId="58" xfId="0" applyBorder="1" applyAlignment="1">
      <alignment horizontal="center"/>
    </xf>
    <xf numFmtId="0" fontId="0" fillId="0" borderId="58" xfId="0" applyBorder="1" applyAlignment="1">
      <alignment horizontal="justify" vertical="top"/>
    </xf>
    <xf numFmtId="3" fontId="3" fillId="0" borderId="37" xfId="0" applyNumberFormat="1" applyFont="1" applyBorder="1"/>
    <xf numFmtId="0" fontId="3" fillId="0" borderId="59" xfId="0" applyFont="1" applyBorder="1"/>
    <xf numFmtId="3" fontId="3" fillId="0" borderId="1" xfId="0" applyNumberFormat="1" applyFont="1" applyBorder="1"/>
    <xf numFmtId="0" fontId="3" fillId="0" borderId="60" xfId="0" applyFont="1" applyBorder="1"/>
    <xf numFmtId="0" fontId="3" fillId="0" borderId="10" xfId="0" applyFont="1" applyBorder="1"/>
    <xf numFmtId="3" fontId="3" fillId="0" borderId="10" xfId="0" applyNumberFormat="1" applyFont="1" applyBorder="1"/>
    <xf numFmtId="3" fontId="3" fillId="0" borderId="41" xfId="0" applyNumberFormat="1" applyFont="1" applyBorder="1"/>
    <xf numFmtId="0" fontId="0" fillId="0" borderId="14" xfId="0" applyBorder="1"/>
    <xf numFmtId="3" fontId="0" fillId="0" borderId="11" xfId="0" applyNumberFormat="1" applyBorder="1"/>
    <xf numFmtId="3" fontId="3" fillId="0" borderId="8" xfId="0" applyNumberFormat="1" applyFont="1" applyBorder="1"/>
    <xf numFmtId="0" fontId="0" fillId="0" borderId="61" xfId="0" applyBorder="1"/>
    <xf numFmtId="0" fontId="0" fillId="0" borderId="26" xfId="0" applyBorder="1"/>
    <xf numFmtId="0" fontId="3" fillId="0" borderId="4" xfId="0" applyFont="1" applyBorder="1"/>
    <xf numFmtId="0" fontId="3" fillId="0" borderId="15" xfId="0" applyFont="1" applyBorder="1"/>
    <xf numFmtId="3" fontId="0" fillId="0" borderId="6" xfId="0" applyNumberFormat="1" applyBorder="1"/>
    <xf numFmtId="3" fontId="0" fillId="0" borderId="62" xfId="0" applyNumberFormat="1" applyBorder="1"/>
    <xf numFmtId="49" fontId="0" fillId="0" borderId="58" xfId="0" applyNumberFormat="1" applyBorder="1" applyAlignment="1">
      <alignment horizontal="left"/>
    </xf>
    <xf numFmtId="0" fontId="23" fillId="5" borderId="58" xfId="0" applyFont="1" applyFill="1" applyBorder="1" applyAlignment="1">
      <alignment horizontal="center"/>
    </xf>
    <xf numFmtId="0" fontId="23" fillId="5" borderId="58" xfId="0" applyFont="1" applyFill="1" applyBorder="1" applyAlignment="1">
      <alignment horizontal="right"/>
    </xf>
    <xf numFmtId="0" fontId="25" fillId="0" borderId="0" xfId="0" applyFont="1" applyAlignment="1"/>
    <xf numFmtId="0" fontId="26" fillId="0" borderId="0" xfId="0" applyFont="1" applyAlignment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58" xfId="0" applyFill="1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64" xfId="0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9" fillId="0" borderId="0" xfId="0" applyFont="1" applyBorder="1"/>
    <xf numFmtId="0" fontId="30" fillId="0" borderId="0" xfId="0" applyFont="1" applyAlignment="1">
      <alignment horizontal="center" vertical="center"/>
    </xf>
    <xf numFmtId="4" fontId="15" fillId="6" borderId="54" xfId="1" applyNumberFormat="1" applyFont="1" applyFill="1" applyBorder="1" applyAlignment="1">
      <alignment horizontal="right"/>
    </xf>
    <xf numFmtId="3" fontId="0" fillId="6" borderId="58" xfId="0" applyNumberFormat="1" applyFill="1" applyBorder="1"/>
    <xf numFmtId="3" fontId="23" fillId="5" borderId="22" xfId="0" applyNumberFormat="1" applyFont="1" applyFill="1" applyBorder="1" applyAlignment="1"/>
    <xf numFmtId="3" fontId="23" fillId="0" borderId="0" xfId="0" applyNumberFormat="1" applyFont="1" applyFill="1" applyBorder="1" applyAlignment="1"/>
    <xf numFmtId="3" fontId="23" fillId="5" borderId="58" xfId="0" applyNumberFormat="1" applyFont="1" applyFill="1" applyBorder="1" applyAlignment="1">
      <alignment horizontal="center"/>
    </xf>
    <xf numFmtId="0" fontId="0" fillId="5" borderId="58" xfId="0" applyFill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1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4" xfId="0" applyBorder="1" applyAlignment="1">
      <alignment horizontal="justify" vertical="top"/>
    </xf>
    <xf numFmtId="0" fontId="0" fillId="0" borderId="10" xfId="0" applyBorder="1" applyAlignment="1">
      <alignment horizontal="justify" vertical="top"/>
    </xf>
    <xf numFmtId="0" fontId="0" fillId="0" borderId="63" xfId="0" applyBorder="1" applyAlignment="1">
      <alignment horizontal="center"/>
    </xf>
    <xf numFmtId="0" fontId="0" fillId="0" borderId="54" xfId="0" applyBorder="1" applyAlignment="1">
      <alignment horizontal="center"/>
    </xf>
    <xf numFmtId="3" fontId="0" fillId="0" borderId="54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27" fillId="0" borderId="58" xfId="0" applyFont="1" applyBorder="1" applyAlignment="1">
      <alignment horizontal="center"/>
    </xf>
    <xf numFmtId="0" fontId="0" fillId="5" borderId="58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3" fontId="27" fillId="0" borderId="58" xfId="0" applyNumberFormat="1" applyFont="1" applyBorder="1" applyAlignment="1">
      <alignment horizontal="center"/>
    </xf>
    <xf numFmtId="3" fontId="27" fillId="0" borderId="21" xfId="0" applyNumberFormat="1" applyFont="1" applyBorder="1" applyAlignment="1">
      <alignment horizontal="center"/>
    </xf>
    <xf numFmtId="3" fontId="27" fillId="0" borderId="23" xfId="0" applyNumberFormat="1" applyFon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49" fontId="18" fillId="3" borderId="55" xfId="1" applyNumberFormat="1" applyFont="1" applyFill="1" applyBorder="1" applyAlignment="1">
      <alignment horizontal="left" wrapText="1"/>
    </xf>
    <xf numFmtId="49" fontId="19" fillId="0" borderId="56" xfId="0" applyNumberFormat="1" applyFont="1" applyBorder="1" applyAlignment="1">
      <alignment horizontal="left" wrapText="1"/>
    </xf>
    <xf numFmtId="0" fontId="11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3" fontId="0" fillId="0" borderId="58" xfId="0" applyNumberFormat="1" applyBorder="1" applyAlignment="1">
      <alignment horizontal="center"/>
    </xf>
    <xf numFmtId="0" fontId="23" fillId="4" borderId="21" xfId="0" applyFont="1" applyFill="1" applyBorder="1" applyAlignment="1">
      <alignment horizontal="center"/>
    </xf>
    <xf numFmtId="0" fontId="23" fillId="4" borderId="22" xfId="0" applyFont="1" applyFill="1" applyBorder="1" applyAlignment="1">
      <alignment horizontal="center"/>
    </xf>
    <xf numFmtId="0" fontId="23" fillId="4" borderId="23" xfId="0" applyFont="1" applyFill="1" applyBorder="1" applyAlignment="1">
      <alignment horizontal="center"/>
    </xf>
    <xf numFmtId="0" fontId="23" fillId="5" borderId="21" xfId="0" applyFont="1" applyFill="1" applyBorder="1" applyAlignment="1">
      <alignment horizontal="center"/>
    </xf>
    <xf numFmtId="0" fontId="23" fillId="5" borderId="22" xfId="0" applyFont="1" applyFill="1" applyBorder="1" applyAlignment="1">
      <alignment horizontal="center"/>
    </xf>
    <xf numFmtId="0" fontId="23" fillId="5" borderId="23" xfId="0" applyFont="1" applyFill="1" applyBorder="1" applyAlignment="1">
      <alignment horizontal="center"/>
    </xf>
    <xf numFmtId="0" fontId="23" fillId="5" borderId="58" xfId="0" applyFont="1" applyFill="1" applyBorder="1" applyAlignment="1">
      <alignment horizontal="center"/>
    </xf>
    <xf numFmtId="0" fontId="24" fillId="0" borderId="0" xfId="0" applyFont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5" workbookViewId="0">
      <selection activeCell="F33" sqref="F33:G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">
        <v>64</v>
      </c>
      <c r="D2" s="5" t="s">
        <v>70</v>
      </c>
      <c r="E2" s="6"/>
      <c r="F2" s="7" t="s">
        <v>2</v>
      </c>
      <c r="G2" s="8" t="s">
        <v>71</v>
      </c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69</v>
      </c>
      <c r="B5" s="18"/>
      <c r="C5" s="19" t="s">
        <v>70</v>
      </c>
      <c r="D5" s="20"/>
      <c r="E5" s="18"/>
      <c r="F5" s="13" t="s">
        <v>7</v>
      </c>
      <c r="G5" s="14" t="s">
        <v>72</v>
      </c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67</v>
      </c>
      <c r="B7" s="25"/>
      <c r="C7" s="26" t="s">
        <v>68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198"/>
      <c r="D8" s="198"/>
      <c r="E8" s="199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198">
        <f>Projektant</f>
        <v>0</v>
      </c>
      <c r="D9" s="198"/>
      <c r="E9" s="199"/>
      <c r="F9" s="13"/>
      <c r="G9" s="34"/>
      <c r="H9" s="35"/>
    </row>
    <row r="10" spans="1:57" x14ac:dyDescent="0.2">
      <c r="A10" s="29" t="s">
        <v>15</v>
      </c>
      <c r="B10" s="13"/>
      <c r="C10" s="198"/>
      <c r="D10" s="198"/>
      <c r="E10" s="198"/>
      <c r="F10" s="36"/>
      <c r="G10" s="37"/>
      <c r="H10" s="38"/>
    </row>
    <row r="11" spans="1:57" ht="13.5" customHeight="1" x14ac:dyDescent="0.2">
      <c r="A11" s="29" t="s">
        <v>16</v>
      </c>
      <c r="B11" s="13"/>
      <c r="C11" s="198"/>
      <c r="D11" s="198"/>
      <c r="E11" s="198"/>
      <c r="F11" s="39" t="s">
        <v>17</v>
      </c>
      <c r="G11" s="40">
        <v>191110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0"/>
      <c r="D12" s="200"/>
      <c r="E12" s="200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Rekapitulace!E13</f>
        <v>0</v>
      </c>
      <c r="D15" s="169" t="s">
        <v>684</v>
      </c>
      <c r="E15" s="57"/>
      <c r="F15" s="171"/>
      <c r="G15" s="174">
        <f>VRN!H8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Rekapitulace!E14</f>
        <v>0</v>
      </c>
      <c r="D16" s="166" t="s">
        <v>685</v>
      </c>
      <c r="E16" s="58"/>
      <c r="F16" s="84"/>
      <c r="G16" s="167">
        <f>VRN!H9</f>
        <v>0</v>
      </c>
    </row>
    <row r="17" spans="1:7" ht="15.95" customHeight="1" x14ac:dyDescent="0.2">
      <c r="A17" s="54" t="s">
        <v>26</v>
      </c>
      <c r="B17" s="55" t="s">
        <v>27</v>
      </c>
      <c r="C17" s="159">
        <f>Rekapitulace!E15</f>
        <v>0</v>
      </c>
      <c r="D17" s="166" t="s">
        <v>686</v>
      </c>
      <c r="E17" s="168"/>
      <c r="F17" s="172"/>
      <c r="G17" s="167">
        <f>VRN!H10</f>
        <v>0</v>
      </c>
    </row>
    <row r="18" spans="1:7" ht="15.95" customHeight="1" x14ac:dyDescent="0.2">
      <c r="A18" s="60" t="s">
        <v>28</v>
      </c>
      <c r="B18" s="61" t="s">
        <v>29</v>
      </c>
      <c r="C18" s="159">
        <v>0</v>
      </c>
      <c r="D18" s="170" t="s">
        <v>687</v>
      </c>
      <c r="E18" s="164"/>
      <c r="F18" s="163"/>
      <c r="G18" s="173">
        <f>VRN!H11</f>
        <v>0</v>
      </c>
    </row>
    <row r="19" spans="1:7" ht="15.95" customHeight="1" x14ac:dyDescent="0.2">
      <c r="A19" s="62" t="s">
        <v>30</v>
      </c>
      <c r="B19" s="55"/>
      <c r="C19" s="159">
        <f>SUM(C15:C18)</f>
        <v>0</v>
      </c>
      <c r="D19" s="207" t="s">
        <v>688</v>
      </c>
      <c r="E19" s="208"/>
      <c r="F19" s="208"/>
      <c r="G19" s="167">
        <f>VRN!H12</f>
        <v>0</v>
      </c>
    </row>
    <row r="20" spans="1:7" ht="38.25" customHeight="1" x14ac:dyDescent="0.2">
      <c r="A20" s="62"/>
      <c r="B20" s="55"/>
      <c r="C20" s="159"/>
      <c r="D20" s="209" t="s">
        <v>689</v>
      </c>
      <c r="E20" s="210"/>
      <c r="F20" s="210"/>
      <c r="G20" s="167">
        <f>VRN!H13</f>
        <v>0</v>
      </c>
    </row>
    <row r="21" spans="1:7" ht="15.95" customHeight="1" x14ac:dyDescent="0.2">
      <c r="A21" s="62" t="s">
        <v>31</v>
      </c>
      <c r="B21" s="55"/>
      <c r="C21" s="159">
        <v>0</v>
      </c>
      <c r="D21" s="207" t="s">
        <v>690</v>
      </c>
      <c r="E21" s="208"/>
      <c r="F21" s="208"/>
      <c r="G21" s="167">
        <f>VRN!H14</f>
        <v>0</v>
      </c>
    </row>
    <row r="22" spans="1:7" ht="15.95" customHeight="1" x14ac:dyDescent="0.2">
      <c r="A22" s="63" t="s">
        <v>32</v>
      </c>
      <c r="B22" s="64"/>
      <c r="C22" s="159">
        <f>C19+C21</f>
        <v>0</v>
      </c>
      <c r="D22" s="166" t="s">
        <v>691</v>
      </c>
      <c r="E22" s="164"/>
      <c r="F22" s="163"/>
      <c r="G22" s="167">
        <f>VRN!H15</f>
        <v>0</v>
      </c>
    </row>
    <row r="23" spans="1:7" ht="15.95" customHeight="1" thickBot="1" x14ac:dyDescent="0.25">
      <c r="A23" s="201" t="s">
        <v>33</v>
      </c>
      <c r="B23" s="202"/>
      <c r="C23" s="165">
        <f>C22+G23</f>
        <v>0</v>
      </c>
      <c r="D23" s="160" t="s">
        <v>34</v>
      </c>
      <c r="E23" s="161"/>
      <c r="F23" s="162"/>
      <c r="G23" s="65">
        <f>SUM(G15:G22)</f>
        <v>0</v>
      </c>
    </row>
    <row r="24" spans="1:7" x14ac:dyDescent="0.2">
      <c r="A24" s="66" t="s">
        <v>35</v>
      </c>
      <c r="B24" s="67"/>
      <c r="C24" s="68"/>
      <c r="D24" s="67" t="s">
        <v>36</v>
      </c>
      <c r="E24" s="67"/>
      <c r="F24" s="69" t="s">
        <v>37</v>
      </c>
      <c r="G24" s="70"/>
    </row>
    <row r="25" spans="1:7" x14ac:dyDescent="0.2">
      <c r="A25" s="63" t="s">
        <v>38</v>
      </c>
      <c r="B25" s="64"/>
      <c r="C25" s="71"/>
      <c r="D25" s="64" t="s">
        <v>38</v>
      </c>
      <c r="E25" s="72"/>
      <c r="F25" s="73" t="s">
        <v>38</v>
      </c>
      <c r="G25" s="74"/>
    </row>
    <row r="26" spans="1:7" ht="37.5" customHeight="1" x14ac:dyDescent="0.2">
      <c r="A26" s="63" t="s">
        <v>39</v>
      </c>
      <c r="B26" s="75"/>
      <c r="C26" s="71"/>
      <c r="D26" s="64" t="s">
        <v>39</v>
      </c>
      <c r="E26" s="72"/>
      <c r="F26" s="73" t="s">
        <v>39</v>
      </c>
      <c r="G26" s="74"/>
    </row>
    <row r="27" spans="1:7" x14ac:dyDescent="0.2">
      <c r="A27" s="63"/>
      <c r="B27" s="76"/>
      <c r="C27" s="71"/>
      <c r="D27" s="64"/>
      <c r="E27" s="72"/>
      <c r="F27" s="73"/>
      <c r="G27" s="74"/>
    </row>
    <row r="28" spans="1:7" x14ac:dyDescent="0.2">
      <c r="A28" s="63" t="s">
        <v>40</v>
      </c>
      <c r="B28" s="64"/>
      <c r="C28" s="71"/>
      <c r="D28" s="73" t="s">
        <v>41</v>
      </c>
      <c r="E28" s="71"/>
      <c r="F28" s="77" t="s">
        <v>41</v>
      </c>
      <c r="G28" s="74"/>
    </row>
    <row r="29" spans="1:7" ht="69" customHeight="1" x14ac:dyDescent="0.2">
      <c r="A29" s="63"/>
      <c r="B29" s="64"/>
      <c r="C29" s="78"/>
      <c r="D29" s="79"/>
      <c r="E29" s="78"/>
      <c r="F29" s="64"/>
      <c r="G29" s="74"/>
    </row>
    <row r="30" spans="1:7" x14ac:dyDescent="0.2">
      <c r="A30" s="80" t="s">
        <v>42</v>
      </c>
      <c r="B30" s="81"/>
      <c r="C30" s="82">
        <v>15</v>
      </c>
      <c r="D30" s="81" t="s">
        <v>43</v>
      </c>
      <c r="E30" s="83"/>
      <c r="F30" s="203">
        <f>C23-F32</f>
        <v>0</v>
      </c>
      <c r="G30" s="204"/>
    </row>
    <row r="31" spans="1:7" x14ac:dyDescent="0.2">
      <c r="A31" s="80" t="s">
        <v>44</v>
      </c>
      <c r="B31" s="81"/>
      <c r="C31" s="82">
        <f>SazbaDPH1</f>
        <v>15</v>
      </c>
      <c r="D31" s="81" t="s">
        <v>45</v>
      </c>
      <c r="E31" s="83"/>
      <c r="F31" s="203">
        <f>ROUND(PRODUCT(F30,C31/100),0)</f>
        <v>0</v>
      </c>
      <c r="G31" s="204"/>
    </row>
    <row r="32" spans="1:7" x14ac:dyDescent="0.2">
      <c r="A32" s="80" t="s">
        <v>42</v>
      </c>
      <c r="B32" s="81"/>
      <c r="C32" s="82">
        <v>0</v>
      </c>
      <c r="D32" s="81" t="s">
        <v>45</v>
      </c>
      <c r="E32" s="83"/>
      <c r="F32" s="203">
        <v>0</v>
      </c>
      <c r="G32" s="204"/>
    </row>
    <row r="33" spans="1:8" x14ac:dyDescent="0.2">
      <c r="A33" s="80" t="s">
        <v>44</v>
      </c>
      <c r="B33" s="84"/>
      <c r="C33" s="85">
        <f>SazbaDPH2</f>
        <v>0</v>
      </c>
      <c r="D33" s="81" t="s">
        <v>45</v>
      </c>
      <c r="E33" s="59"/>
      <c r="F33" s="203">
        <f>ROUND(PRODUCT(F32,C33/100),0)</f>
        <v>0</v>
      </c>
      <c r="G33" s="204"/>
    </row>
    <row r="34" spans="1:8" s="89" customFormat="1" ht="19.5" customHeight="1" thickBot="1" x14ac:dyDescent="0.3">
      <c r="A34" s="86" t="s">
        <v>46</v>
      </c>
      <c r="B34" s="87"/>
      <c r="C34" s="87"/>
      <c r="D34" s="87"/>
      <c r="E34" s="88"/>
      <c r="F34" s="205">
        <f>ROUND(SUM(F30:F33),0)</f>
        <v>0</v>
      </c>
      <c r="G34" s="206"/>
    </row>
    <row r="36" spans="1:8" x14ac:dyDescent="0.2">
      <c r="A36" s="90" t="s">
        <v>47</v>
      </c>
      <c r="B36" s="90"/>
      <c r="C36" s="90"/>
      <c r="D36" s="90"/>
      <c r="E36" s="90"/>
      <c r="F36" s="90"/>
      <c r="G36" s="90"/>
      <c r="H36" t="s">
        <v>6</v>
      </c>
    </row>
    <row r="37" spans="1:8" ht="14.25" customHeight="1" x14ac:dyDescent="0.2">
      <c r="A37" s="90"/>
      <c r="B37" s="197"/>
      <c r="C37" s="197"/>
      <c r="D37" s="197"/>
      <c r="E37" s="197"/>
      <c r="F37" s="197"/>
      <c r="G37" s="197"/>
      <c r="H37" t="s">
        <v>6</v>
      </c>
    </row>
    <row r="38" spans="1:8" ht="12.75" customHeight="1" x14ac:dyDescent="0.2">
      <c r="A38" s="91"/>
      <c r="B38" s="197"/>
      <c r="C38" s="197"/>
      <c r="D38" s="197"/>
      <c r="E38" s="197"/>
      <c r="F38" s="197"/>
      <c r="G38" s="197"/>
      <c r="H38" t="s">
        <v>6</v>
      </c>
    </row>
    <row r="39" spans="1:8" x14ac:dyDescent="0.2">
      <c r="A39" s="91"/>
      <c r="B39" s="197"/>
      <c r="C39" s="197"/>
      <c r="D39" s="197"/>
      <c r="E39" s="197"/>
      <c r="F39" s="197"/>
      <c r="G39" s="197"/>
      <c r="H39" t="s">
        <v>6</v>
      </c>
    </row>
    <row r="40" spans="1:8" x14ac:dyDescent="0.2">
      <c r="A40" s="91"/>
      <c r="B40" s="197"/>
      <c r="C40" s="197"/>
      <c r="D40" s="197"/>
      <c r="E40" s="197"/>
      <c r="F40" s="197"/>
      <c r="G40" s="197"/>
      <c r="H40" t="s">
        <v>6</v>
      </c>
    </row>
    <row r="41" spans="1:8" x14ac:dyDescent="0.2">
      <c r="A41" s="91"/>
      <c r="B41" s="197"/>
      <c r="C41" s="197"/>
      <c r="D41" s="197"/>
      <c r="E41" s="197"/>
      <c r="F41" s="197"/>
      <c r="G41" s="197"/>
      <c r="H41" t="s">
        <v>6</v>
      </c>
    </row>
    <row r="42" spans="1:8" x14ac:dyDescent="0.2">
      <c r="A42" s="91"/>
      <c r="B42" s="197"/>
      <c r="C42" s="197"/>
      <c r="D42" s="197"/>
      <c r="E42" s="197"/>
      <c r="F42" s="197"/>
      <c r="G42" s="197"/>
      <c r="H42" t="s">
        <v>6</v>
      </c>
    </row>
    <row r="43" spans="1:8" x14ac:dyDescent="0.2">
      <c r="A43" s="91"/>
      <c r="B43" s="197"/>
      <c r="C43" s="197"/>
      <c r="D43" s="197"/>
      <c r="E43" s="197"/>
      <c r="F43" s="197"/>
      <c r="G43" s="197"/>
      <c r="H43" t="s">
        <v>6</v>
      </c>
    </row>
    <row r="44" spans="1:8" x14ac:dyDescent="0.2">
      <c r="A44" s="91"/>
      <c r="B44" s="197"/>
      <c r="C44" s="197"/>
      <c r="D44" s="197"/>
      <c r="E44" s="197"/>
      <c r="F44" s="197"/>
      <c r="G44" s="197"/>
      <c r="H44" t="s">
        <v>6</v>
      </c>
    </row>
    <row r="45" spans="1:8" ht="0.75" customHeight="1" x14ac:dyDescent="0.2">
      <c r="A45" s="91"/>
      <c r="B45" s="197"/>
      <c r="C45" s="197"/>
      <c r="D45" s="197"/>
      <c r="E45" s="197"/>
      <c r="F45" s="197"/>
      <c r="G45" s="197"/>
      <c r="H45" t="s">
        <v>6</v>
      </c>
    </row>
    <row r="46" spans="1:8" x14ac:dyDescent="0.2">
      <c r="B46" s="196"/>
      <c r="C46" s="196"/>
      <c r="D46" s="196"/>
      <c r="E46" s="196"/>
      <c r="F46" s="196"/>
      <c r="G46" s="196"/>
    </row>
    <row r="47" spans="1:8" x14ac:dyDescent="0.2">
      <c r="B47" s="196"/>
      <c r="C47" s="196"/>
      <c r="D47" s="196"/>
      <c r="E47" s="196"/>
      <c r="F47" s="196"/>
      <c r="G47" s="196"/>
    </row>
    <row r="48" spans="1:8" x14ac:dyDescent="0.2">
      <c r="B48" s="196"/>
      <c r="C48" s="196"/>
      <c r="D48" s="196"/>
      <c r="E48" s="196"/>
      <c r="F48" s="196"/>
      <c r="G48" s="196"/>
    </row>
    <row r="49" spans="2:7" x14ac:dyDescent="0.2">
      <c r="B49" s="196"/>
      <c r="C49" s="196"/>
      <c r="D49" s="196"/>
      <c r="E49" s="196"/>
      <c r="F49" s="196"/>
      <c r="G49" s="196"/>
    </row>
    <row r="50" spans="2:7" x14ac:dyDescent="0.2">
      <c r="B50" s="196"/>
      <c r="C50" s="196"/>
      <c r="D50" s="196"/>
      <c r="E50" s="196"/>
      <c r="F50" s="196"/>
      <c r="G50" s="196"/>
    </row>
    <row r="51" spans="2:7" x14ac:dyDescent="0.2">
      <c r="B51" s="196"/>
      <c r="C51" s="196"/>
      <c r="D51" s="196"/>
      <c r="E51" s="196"/>
      <c r="F51" s="196"/>
      <c r="G51" s="196"/>
    </row>
    <row r="52" spans="2:7" x14ac:dyDescent="0.2">
      <c r="B52" s="196"/>
      <c r="C52" s="196"/>
      <c r="D52" s="196"/>
      <c r="E52" s="196"/>
      <c r="F52" s="196"/>
      <c r="G52" s="196"/>
    </row>
    <row r="53" spans="2:7" x14ac:dyDescent="0.2">
      <c r="B53" s="196"/>
      <c r="C53" s="196"/>
      <c r="D53" s="196"/>
      <c r="E53" s="196"/>
      <c r="F53" s="196"/>
      <c r="G53" s="196"/>
    </row>
    <row r="54" spans="2:7" x14ac:dyDescent="0.2">
      <c r="B54" s="196"/>
      <c r="C54" s="196"/>
      <c r="D54" s="196"/>
      <c r="E54" s="196"/>
      <c r="F54" s="196"/>
      <c r="G54" s="196"/>
    </row>
    <row r="55" spans="2:7" x14ac:dyDescent="0.2">
      <c r="B55" s="196"/>
      <c r="C55" s="196"/>
      <c r="D55" s="196"/>
      <c r="E55" s="196"/>
      <c r="F55" s="196"/>
      <c r="G55" s="196"/>
    </row>
  </sheetData>
  <mergeCells count="25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D19:F19"/>
    <mergeCell ref="D20:F20"/>
    <mergeCell ref="D21:F21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A7" workbookViewId="0">
      <selection activeCell="O16" sqref="O16"/>
    </sheetView>
  </sheetViews>
  <sheetFormatPr defaultRowHeight="12.75" x14ac:dyDescent="0.2"/>
  <cols>
    <col min="1" max="1" width="2.85546875" customWidth="1"/>
    <col min="2" max="2" width="4.42578125" customWidth="1"/>
    <col min="3" max="3" width="1" customWidth="1"/>
    <col min="4" max="4" width="24.28515625" customWidth="1"/>
    <col min="5" max="5" width="9.140625" customWidth="1"/>
    <col min="6" max="6" width="7.42578125" customWidth="1"/>
    <col min="7" max="7" width="5.42578125" customWidth="1"/>
    <col min="8" max="8" width="9.42578125" customWidth="1"/>
    <col min="9" max="9" width="17.5703125" customWidth="1"/>
    <col min="10" max="10" width="4.85546875" hidden="1" customWidth="1"/>
    <col min="11" max="11" width="5.140625" customWidth="1"/>
  </cols>
  <sheetData>
    <row r="1" spans="1:11" ht="13.5" thickTop="1" x14ac:dyDescent="0.2">
      <c r="A1" s="229" t="s">
        <v>48</v>
      </c>
      <c r="B1" s="230"/>
      <c r="C1" s="92" t="str">
        <f>CONCATENATE(cislostavby," ",nazevstavby)</f>
        <v>1110 BH 9 - HRUDKOV , BYT.DŮM č.9, OPRAVA OBJ.</v>
      </c>
      <c r="D1" s="93"/>
      <c r="E1" s="94"/>
      <c r="F1" s="93"/>
      <c r="G1" s="95" t="s">
        <v>728</v>
      </c>
      <c r="H1" s="96"/>
      <c r="I1" s="97"/>
    </row>
    <row r="2" spans="1:11" ht="13.5" thickBot="1" x14ac:dyDescent="0.25">
      <c r="A2" s="231" t="s">
        <v>50</v>
      </c>
      <c r="B2" s="232"/>
      <c r="C2" s="98" t="str">
        <f>CONCATENATE(cisloobjektu," ",nazevobjektu)</f>
        <v>01 Oprava byt. objektu</v>
      </c>
      <c r="D2" s="99"/>
      <c r="E2" s="100"/>
      <c r="F2" s="99"/>
      <c r="G2" s="233" t="s">
        <v>70</v>
      </c>
      <c r="H2" s="234"/>
      <c r="I2" s="235"/>
    </row>
    <row r="3" spans="1:11" ht="13.5" thickTop="1" x14ac:dyDescent="0.2">
      <c r="A3" s="72"/>
      <c r="B3" s="72"/>
      <c r="C3" s="72"/>
      <c r="D3" s="72"/>
      <c r="E3" s="72"/>
      <c r="F3" s="64"/>
      <c r="G3" s="72"/>
      <c r="H3" s="72"/>
      <c r="I3" s="72"/>
    </row>
    <row r="4" spans="1:11" ht="20.25" x14ac:dyDescent="0.3">
      <c r="D4" s="179" t="s">
        <v>714</v>
      </c>
      <c r="E4" s="178"/>
    </row>
    <row r="6" spans="1:11" x14ac:dyDescent="0.2">
      <c r="A6" s="236" t="s">
        <v>716</v>
      </c>
      <c r="B6" s="236"/>
      <c r="C6" s="236"/>
      <c r="D6" s="187" t="s">
        <v>715</v>
      </c>
      <c r="E6" s="35"/>
      <c r="F6" s="35"/>
      <c r="G6" s="35"/>
      <c r="H6" s="188" t="s">
        <v>720</v>
      </c>
      <c r="I6" s="35"/>
      <c r="J6" s="35"/>
      <c r="K6" s="35"/>
    </row>
    <row r="7" spans="1:11" x14ac:dyDescent="0.2">
      <c r="A7" s="188"/>
      <c r="B7" s="188"/>
      <c r="C7" s="188"/>
      <c r="D7" s="188"/>
      <c r="E7" s="35"/>
      <c r="F7" s="35"/>
      <c r="G7" s="35"/>
      <c r="H7" s="188"/>
      <c r="I7" s="35"/>
      <c r="J7" s="35"/>
      <c r="K7" s="35"/>
    </row>
    <row r="8" spans="1:11" x14ac:dyDescent="0.2">
      <c r="A8" s="236" t="s">
        <v>717</v>
      </c>
      <c r="B8" s="236"/>
      <c r="C8" s="236"/>
      <c r="D8" s="187" t="s">
        <v>718</v>
      </c>
      <c r="E8" s="35"/>
      <c r="F8" s="35"/>
      <c r="G8" s="35"/>
      <c r="H8" s="188" t="s">
        <v>721</v>
      </c>
      <c r="I8" s="189" t="s">
        <v>723</v>
      </c>
      <c r="J8" s="35"/>
      <c r="K8" s="35"/>
    </row>
    <row r="9" spans="1:11" x14ac:dyDescent="0.2">
      <c r="A9" s="188"/>
      <c r="B9" s="188"/>
      <c r="C9" s="188"/>
      <c r="D9" s="35"/>
      <c r="E9" s="35"/>
      <c r="F9" s="35"/>
      <c r="G9" s="35"/>
      <c r="H9" s="188"/>
      <c r="I9" s="35"/>
      <c r="J9" s="35"/>
      <c r="K9" s="35"/>
    </row>
    <row r="10" spans="1:11" x14ac:dyDescent="0.2">
      <c r="A10" s="236" t="s">
        <v>719</v>
      </c>
      <c r="B10" s="236"/>
      <c r="C10" s="236"/>
      <c r="D10" s="35"/>
      <c r="E10" s="35"/>
      <c r="F10" s="35"/>
      <c r="G10" s="35"/>
      <c r="H10" s="188" t="s">
        <v>722</v>
      </c>
      <c r="I10" s="35"/>
      <c r="J10" s="35"/>
      <c r="K10" s="35"/>
    </row>
    <row r="11" spans="1:11" ht="13.5" thickBot="1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2" spans="1:11" ht="13.5" thickBot="1" x14ac:dyDescent="0.25">
      <c r="A12" s="217" t="s">
        <v>694</v>
      </c>
      <c r="B12" s="217"/>
      <c r="C12" s="217"/>
      <c r="D12" s="184" t="s">
        <v>695</v>
      </c>
      <c r="E12" s="217" t="s">
        <v>724</v>
      </c>
      <c r="F12" s="217"/>
      <c r="G12" s="217"/>
      <c r="H12" s="217"/>
      <c r="I12" s="218" t="s">
        <v>725</v>
      </c>
      <c r="J12" s="219"/>
      <c r="K12" s="184" t="s">
        <v>693</v>
      </c>
    </row>
    <row r="13" spans="1:11" ht="13.5" thickBot="1" x14ac:dyDescent="0.25">
      <c r="A13" s="220">
        <v>1</v>
      </c>
      <c r="B13" s="221"/>
      <c r="C13" s="221"/>
      <c r="D13" s="180" t="s">
        <v>51</v>
      </c>
      <c r="E13" s="227">
        <f>'Položkový rozpočet_1'!G15+'Položkový rozpočet_1'!G19+'Položkový rozpočet_1'!G48+'Položkový rozpočet_1'!G75+'Položkový rozpočet_1'!G81+'Položkový rozpočet_1'!G85+'Položkový rozpočet_1'!G100+'Položkový rozpočet_1'!G106+'Položkový rozpočet_1'!G155+'Položkový rozpočet_1'!G158+'Položkový rozpočet_1'!G420</f>
        <v>0</v>
      </c>
      <c r="F13" s="223"/>
      <c r="G13" s="223"/>
      <c r="H13" s="223"/>
      <c r="I13" s="214">
        <f>E13*1.15</f>
        <v>0</v>
      </c>
      <c r="J13" s="215"/>
      <c r="K13" s="183" t="s">
        <v>727</v>
      </c>
    </row>
    <row r="14" spans="1:11" ht="13.5" thickBot="1" x14ac:dyDescent="0.25">
      <c r="A14" s="222">
        <v>2</v>
      </c>
      <c r="B14" s="223"/>
      <c r="C14" s="223"/>
      <c r="D14" s="182" t="s">
        <v>52</v>
      </c>
      <c r="E14" s="228">
        <f>'Položkový rozpočet_1'!G176+'Položkový rozpočet_1'!G183+'Položkový rozpočet_1'!G190+'Položkový rozpočet_1'!G213+'Položkový rozpočet_1'!G244+'Položkový rozpočet_1'!G266+'Položkový rozpočet_1'!G279+'Položkový rozpočet_1'!G325+'Položkový rozpočet_1'!G330+'Položkový rozpočet_1'!G343+'Položkový rozpočet_1'!G356+'Položkový rozpočet_1'!G371+'Položkový rozpočet_1'!G384+'Položkový rozpočet_1'!G389</f>
        <v>0</v>
      </c>
      <c r="F14" s="221"/>
      <c r="G14" s="221"/>
      <c r="H14" s="221"/>
      <c r="I14" s="214">
        <f>E14*1.15</f>
        <v>0</v>
      </c>
      <c r="J14" s="215"/>
      <c r="K14" s="181" t="s">
        <v>727</v>
      </c>
    </row>
    <row r="15" spans="1:11" ht="13.5" thickBot="1" x14ac:dyDescent="0.25">
      <c r="A15" s="222">
        <v>3</v>
      </c>
      <c r="B15" s="223"/>
      <c r="C15" s="223"/>
      <c r="D15" s="180" t="s">
        <v>53</v>
      </c>
      <c r="E15" s="227">
        <f>'Položkový rozpočet_1'!G411</f>
        <v>0</v>
      </c>
      <c r="F15" s="223"/>
      <c r="G15" s="223"/>
      <c r="H15" s="223"/>
      <c r="I15" s="214">
        <f>E15*1.15</f>
        <v>0</v>
      </c>
      <c r="J15" s="215"/>
      <c r="K15" s="181" t="s">
        <v>727</v>
      </c>
    </row>
    <row r="16" spans="1:11" ht="13.5" thickBot="1" x14ac:dyDescent="0.25">
      <c r="A16" s="211">
        <v>4</v>
      </c>
      <c r="B16" s="212"/>
      <c r="C16" s="212"/>
      <c r="D16" s="185" t="s">
        <v>713</v>
      </c>
      <c r="E16" s="213">
        <f>VRN!H16</f>
        <v>0</v>
      </c>
      <c r="F16" s="212"/>
      <c r="G16" s="212"/>
      <c r="H16" s="212"/>
      <c r="I16" s="214">
        <f>E16*1.15</f>
        <v>0</v>
      </c>
      <c r="J16" s="215"/>
      <c r="K16" s="186" t="s">
        <v>713</v>
      </c>
    </row>
    <row r="17" spans="1:11" ht="13.5" thickBot="1" x14ac:dyDescent="0.25">
      <c r="A17" s="216" t="s">
        <v>726</v>
      </c>
      <c r="B17" s="216"/>
      <c r="C17" s="216"/>
      <c r="D17" s="216"/>
      <c r="E17" s="224">
        <f>E13+E14+E15+E16</f>
        <v>0</v>
      </c>
      <c r="F17" s="216"/>
      <c r="G17" s="216"/>
      <c r="H17" s="216"/>
      <c r="I17" s="225">
        <f>I13+I14+I15+I16</f>
        <v>0</v>
      </c>
      <c r="J17" s="226"/>
      <c r="K17" s="155"/>
    </row>
  </sheetData>
  <mergeCells count="24">
    <mergeCell ref="A15:C15"/>
    <mergeCell ref="E15:H15"/>
    <mergeCell ref="A1:B1"/>
    <mergeCell ref="A2:B2"/>
    <mergeCell ref="G2:I2"/>
    <mergeCell ref="A6:C6"/>
    <mergeCell ref="A8:C8"/>
    <mergeCell ref="A10:C10"/>
    <mergeCell ref="A16:C16"/>
    <mergeCell ref="E16:H16"/>
    <mergeCell ref="I16:J16"/>
    <mergeCell ref="A17:D17"/>
    <mergeCell ref="A12:C12"/>
    <mergeCell ref="E12:H12"/>
    <mergeCell ref="I12:J12"/>
    <mergeCell ref="A13:C13"/>
    <mergeCell ref="A14:C14"/>
    <mergeCell ref="E17:H17"/>
    <mergeCell ref="I17:J17"/>
    <mergeCell ref="I15:J15"/>
    <mergeCell ref="I14:J14"/>
    <mergeCell ref="I13:J13"/>
    <mergeCell ref="E13:H13"/>
    <mergeCell ref="E14:H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93"/>
  <sheetViews>
    <sheetView showGridLines="0" showZeros="0" zoomScaleNormal="100" workbookViewId="0">
      <selection activeCell="F8" sqref="F8"/>
    </sheetView>
  </sheetViews>
  <sheetFormatPr defaultRowHeight="12.75" x14ac:dyDescent="0.2"/>
  <cols>
    <col min="1" max="1" width="4.42578125" style="101" customWidth="1"/>
    <col min="2" max="2" width="11.5703125" style="101" customWidth="1"/>
    <col min="3" max="3" width="40.42578125" style="101" customWidth="1"/>
    <col min="4" max="4" width="5.5703125" style="101" customWidth="1"/>
    <col min="5" max="5" width="8.5703125" style="149" customWidth="1"/>
    <col min="6" max="6" width="9.85546875" style="101" customWidth="1"/>
    <col min="7" max="7" width="13.85546875" style="101" customWidth="1"/>
    <col min="8" max="11" width="9.140625" style="101"/>
    <col min="12" max="12" width="75.42578125" style="101" customWidth="1"/>
    <col min="13" max="13" width="45.28515625" style="101" customWidth="1"/>
    <col min="14" max="16384" width="9.140625" style="101"/>
  </cols>
  <sheetData>
    <row r="1" spans="1:104" ht="15.75" x14ac:dyDescent="0.25">
      <c r="A1" s="239" t="s">
        <v>712</v>
      </c>
      <c r="B1" s="239"/>
      <c r="C1" s="239"/>
      <c r="D1" s="239"/>
      <c r="E1" s="239"/>
      <c r="F1" s="239"/>
      <c r="G1" s="239"/>
    </row>
    <row r="2" spans="1:104" ht="14.25" customHeight="1" thickBot="1" x14ac:dyDescent="0.25">
      <c r="A2" s="102"/>
      <c r="B2" s="103"/>
      <c r="C2" s="104"/>
      <c r="D2" s="104"/>
      <c r="E2" s="105"/>
      <c r="F2" s="104"/>
      <c r="G2" s="104"/>
    </row>
    <row r="3" spans="1:104" ht="13.5" thickTop="1" x14ac:dyDescent="0.2">
      <c r="A3" s="229" t="s">
        <v>48</v>
      </c>
      <c r="B3" s="230"/>
      <c r="C3" s="92" t="str">
        <f>CONCATENATE(cislostavby," ",nazevstavby)</f>
        <v>1110 BH 9 - HRUDKOV , BYT.DŮM č.9, OPRAVA OBJ.</v>
      </c>
      <c r="D3" s="106"/>
      <c r="E3" s="107" t="s">
        <v>55</v>
      </c>
      <c r="F3" s="108"/>
      <c r="G3" s="109"/>
    </row>
    <row r="4" spans="1:104" ht="13.5" thickBot="1" x14ac:dyDescent="0.25">
      <c r="A4" s="240" t="s">
        <v>50</v>
      </c>
      <c r="B4" s="232"/>
      <c r="C4" s="98" t="str">
        <f>CONCATENATE(cisloobjektu," ",nazevobjektu)</f>
        <v>01 Oprava byt. objektu</v>
      </c>
      <c r="D4" s="110"/>
      <c r="E4" s="241"/>
      <c r="F4" s="242"/>
      <c r="G4" s="243"/>
    </row>
    <row r="5" spans="1:104" ht="13.5" thickTop="1" x14ac:dyDescent="0.2">
      <c r="A5" s="111"/>
      <c r="B5" s="102"/>
      <c r="C5" s="102"/>
      <c r="D5" s="102"/>
      <c r="E5" s="112"/>
      <c r="F5" s="102"/>
      <c r="G5" s="113"/>
    </row>
    <row r="6" spans="1:104" x14ac:dyDescent="0.2">
      <c r="A6" s="114" t="s">
        <v>56</v>
      </c>
      <c r="B6" s="115" t="s">
        <v>57</v>
      </c>
      <c r="C6" s="115" t="s">
        <v>58</v>
      </c>
      <c r="D6" s="115" t="s">
        <v>59</v>
      </c>
      <c r="E6" s="116" t="s">
        <v>60</v>
      </c>
      <c r="F6" s="115" t="s">
        <v>61</v>
      </c>
      <c r="G6" s="117" t="s">
        <v>62</v>
      </c>
    </row>
    <row r="7" spans="1:104" x14ac:dyDescent="0.2">
      <c r="A7" s="118" t="s">
        <v>63</v>
      </c>
      <c r="B7" s="119" t="s">
        <v>73</v>
      </c>
      <c r="C7" s="120" t="s">
        <v>74</v>
      </c>
      <c r="D7" s="121"/>
      <c r="E7" s="122"/>
      <c r="F7" s="122"/>
      <c r="G7" s="123"/>
      <c r="H7" s="124"/>
      <c r="I7" s="124"/>
      <c r="O7" s="125">
        <v>1</v>
      </c>
    </row>
    <row r="8" spans="1:104" x14ac:dyDescent="0.2">
      <c r="A8" s="126">
        <v>1</v>
      </c>
      <c r="B8" s="127" t="s">
        <v>75</v>
      </c>
      <c r="C8" s="128" t="s">
        <v>76</v>
      </c>
      <c r="D8" s="129" t="s">
        <v>72</v>
      </c>
      <c r="E8" s="130">
        <v>1.0125</v>
      </c>
      <c r="F8" s="190"/>
      <c r="G8" s="131">
        <f>E8*F8</f>
        <v>0</v>
      </c>
      <c r="O8" s="125">
        <v>2</v>
      </c>
      <c r="AA8" s="101">
        <v>1</v>
      </c>
      <c r="AB8" s="101">
        <v>1</v>
      </c>
      <c r="AC8" s="101">
        <v>1</v>
      </c>
      <c r="AZ8" s="101">
        <v>1</v>
      </c>
      <c r="BA8" s="101">
        <f>IF(AZ8=1,G8,0)</f>
        <v>0</v>
      </c>
      <c r="BB8" s="101">
        <f>IF(AZ8=2,G8,0)</f>
        <v>0</v>
      </c>
      <c r="BC8" s="101">
        <f>IF(AZ8=3,G8,0)</f>
        <v>0</v>
      </c>
      <c r="BD8" s="101">
        <f>IF(AZ8=4,G8,0)</f>
        <v>0</v>
      </c>
      <c r="BE8" s="101">
        <f>IF(AZ8=5,G8,0)</f>
        <v>0</v>
      </c>
      <c r="CA8" s="132">
        <v>1</v>
      </c>
      <c r="CB8" s="132">
        <v>1</v>
      </c>
      <c r="CZ8" s="101">
        <v>1.8302400000000001</v>
      </c>
    </row>
    <row r="9" spans="1:104" x14ac:dyDescent="0.2">
      <c r="A9" s="133"/>
      <c r="B9" s="135"/>
      <c r="C9" s="237" t="s">
        <v>77</v>
      </c>
      <c r="D9" s="238"/>
      <c r="E9" s="136">
        <v>1.0125</v>
      </c>
      <c r="F9" s="137"/>
      <c r="G9" s="138"/>
      <c r="M9" s="134" t="s">
        <v>77</v>
      </c>
      <c r="O9" s="125"/>
    </row>
    <row r="10" spans="1:104" x14ac:dyDescent="0.2">
      <c r="A10" s="126">
        <v>2</v>
      </c>
      <c r="B10" s="127" t="s">
        <v>78</v>
      </c>
      <c r="C10" s="128" t="s">
        <v>79</v>
      </c>
      <c r="D10" s="129" t="s">
        <v>80</v>
      </c>
      <c r="E10" s="130">
        <v>0.72</v>
      </c>
      <c r="F10" s="190"/>
      <c r="G10" s="131">
        <f>E10*F10</f>
        <v>0</v>
      </c>
      <c r="O10" s="125">
        <v>2</v>
      </c>
      <c r="AA10" s="101">
        <v>1</v>
      </c>
      <c r="AB10" s="101">
        <v>1</v>
      </c>
      <c r="AC10" s="101">
        <v>1</v>
      </c>
      <c r="AZ10" s="101">
        <v>1</v>
      </c>
      <c r="BA10" s="101">
        <f>IF(AZ10=1,G10,0)</f>
        <v>0</v>
      </c>
      <c r="BB10" s="101">
        <f>IF(AZ10=2,G10,0)</f>
        <v>0</v>
      </c>
      <c r="BC10" s="101">
        <f>IF(AZ10=3,G10,0)</f>
        <v>0</v>
      </c>
      <c r="BD10" s="101">
        <f>IF(AZ10=4,G10,0)</f>
        <v>0</v>
      </c>
      <c r="BE10" s="101">
        <f>IF(AZ10=5,G10,0)</f>
        <v>0</v>
      </c>
      <c r="CA10" s="132">
        <v>1</v>
      </c>
      <c r="CB10" s="132">
        <v>1</v>
      </c>
      <c r="CZ10" s="101">
        <v>0.23336000000000001</v>
      </c>
    </row>
    <row r="11" spans="1:104" x14ac:dyDescent="0.2">
      <c r="A11" s="133"/>
      <c r="B11" s="135"/>
      <c r="C11" s="237" t="s">
        <v>81</v>
      </c>
      <c r="D11" s="238"/>
      <c r="E11" s="136">
        <v>0.72</v>
      </c>
      <c r="F11" s="137"/>
      <c r="G11" s="138"/>
      <c r="M11" s="134" t="s">
        <v>81</v>
      </c>
      <c r="O11" s="125"/>
    </row>
    <row r="12" spans="1:104" x14ac:dyDescent="0.2">
      <c r="A12" s="126">
        <v>3</v>
      </c>
      <c r="B12" s="127" t="s">
        <v>82</v>
      </c>
      <c r="C12" s="128" t="s">
        <v>83</v>
      </c>
      <c r="D12" s="129" t="s">
        <v>80</v>
      </c>
      <c r="E12" s="130">
        <v>0.8</v>
      </c>
      <c r="F12" s="190"/>
      <c r="G12" s="131">
        <f>E12*F12</f>
        <v>0</v>
      </c>
      <c r="O12" s="125">
        <v>2</v>
      </c>
      <c r="AA12" s="101">
        <v>1</v>
      </c>
      <c r="AB12" s="101">
        <v>1</v>
      </c>
      <c r="AC12" s="101">
        <v>1</v>
      </c>
      <c r="AZ12" s="101">
        <v>1</v>
      </c>
      <c r="BA12" s="101">
        <f>IF(AZ12=1,G12,0)</f>
        <v>0</v>
      </c>
      <c r="BB12" s="101">
        <f>IF(AZ12=2,G12,0)</f>
        <v>0</v>
      </c>
      <c r="BC12" s="101">
        <f>IF(AZ12=3,G12,0)</f>
        <v>0</v>
      </c>
      <c r="BD12" s="101">
        <f>IF(AZ12=4,G12,0)</f>
        <v>0</v>
      </c>
      <c r="BE12" s="101">
        <f>IF(AZ12=5,G12,0)</f>
        <v>0</v>
      </c>
      <c r="CA12" s="132">
        <v>1</v>
      </c>
      <c r="CB12" s="132">
        <v>1</v>
      </c>
      <c r="CZ12" s="101">
        <v>6.8419999999999995E-2</v>
      </c>
    </row>
    <row r="13" spans="1:104" x14ac:dyDescent="0.2">
      <c r="A13" s="133"/>
      <c r="B13" s="135"/>
      <c r="C13" s="237" t="s">
        <v>84</v>
      </c>
      <c r="D13" s="238"/>
      <c r="E13" s="136">
        <v>0.8</v>
      </c>
      <c r="F13" s="137"/>
      <c r="G13" s="138"/>
      <c r="M13" s="134" t="s">
        <v>84</v>
      </c>
      <c r="O13" s="125"/>
    </row>
    <row r="14" spans="1:104" x14ac:dyDescent="0.2">
      <c r="A14" s="126">
        <v>4</v>
      </c>
      <c r="B14" s="127" t="s">
        <v>85</v>
      </c>
      <c r="C14" s="128" t="s">
        <v>86</v>
      </c>
      <c r="D14" s="129" t="s">
        <v>80</v>
      </c>
      <c r="E14" s="130">
        <v>0.8</v>
      </c>
      <c r="F14" s="190"/>
      <c r="G14" s="131">
        <f>E14*F14</f>
        <v>0</v>
      </c>
      <c r="O14" s="125">
        <v>2</v>
      </c>
      <c r="AA14" s="101">
        <v>1</v>
      </c>
      <c r="AB14" s="101">
        <v>1</v>
      </c>
      <c r="AC14" s="101">
        <v>1</v>
      </c>
      <c r="AZ14" s="101">
        <v>1</v>
      </c>
      <c r="BA14" s="101">
        <f>IF(AZ14=1,G14,0)</f>
        <v>0</v>
      </c>
      <c r="BB14" s="101">
        <f>IF(AZ14=2,G14,0)</f>
        <v>0</v>
      </c>
      <c r="BC14" s="101">
        <f>IF(AZ14=3,G14,0)</f>
        <v>0</v>
      </c>
      <c r="BD14" s="101">
        <f>IF(AZ14=4,G14,0)</f>
        <v>0</v>
      </c>
      <c r="BE14" s="101">
        <f>IF(AZ14=5,G14,0)</f>
        <v>0</v>
      </c>
      <c r="CA14" s="132">
        <v>1</v>
      </c>
      <c r="CB14" s="132">
        <v>1</v>
      </c>
      <c r="CZ14" s="101">
        <v>0</v>
      </c>
    </row>
    <row r="15" spans="1:104" x14ac:dyDescent="0.2">
      <c r="A15" s="139"/>
      <c r="B15" s="140" t="s">
        <v>66</v>
      </c>
      <c r="C15" s="141" t="str">
        <f>CONCATENATE(B7," ",C7)</f>
        <v>3 Svislé a kompletní konstrukce</v>
      </c>
      <c r="D15" s="142"/>
      <c r="E15" s="143"/>
      <c r="F15" s="144"/>
      <c r="G15" s="145">
        <f>SUM(G7:G14)</f>
        <v>0</v>
      </c>
      <c r="O15" s="125">
        <v>4</v>
      </c>
      <c r="BA15" s="146">
        <f>SUM(BA7:BA14)</f>
        <v>0</v>
      </c>
      <c r="BB15" s="146">
        <f>SUM(BB7:BB14)</f>
        <v>0</v>
      </c>
      <c r="BC15" s="146">
        <f>SUM(BC7:BC14)</f>
        <v>0</v>
      </c>
      <c r="BD15" s="146">
        <f>SUM(BD7:BD14)</f>
        <v>0</v>
      </c>
      <c r="BE15" s="146">
        <f>SUM(BE7:BE14)</f>
        <v>0</v>
      </c>
    </row>
    <row r="16" spans="1:104" x14ac:dyDescent="0.2">
      <c r="A16" s="118" t="s">
        <v>63</v>
      </c>
      <c r="B16" s="119" t="s">
        <v>87</v>
      </c>
      <c r="C16" s="120" t="s">
        <v>88</v>
      </c>
      <c r="D16" s="121"/>
      <c r="E16" s="122"/>
      <c r="F16" s="122"/>
      <c r="G16" s="123"/>
      <c r="H16" s="124"/>
      <c r="I16" s="124"/>
      <c r="O16" s="125">
        <v>1</v>
      </c>
    </row>
    <row r="17" spans="1:104" ht="22.5" x14ac:dyDescent="0.2">
      <c r="A17" s="126">
        <v>5</v>
      </c>
      <c r="B17" s="127" t="s">
        <v>89</v>
      </c>
      <c r="C17" s="128" t="s">
        <v>90</v>
      </c>
      <c r="D17" s="129" t="s">
        <v>80</v>
      </c>
      <c r="E17" s="130">
        <v>110.9</v>
      </c>
      <c r="F17" s="190"/>
      <c r="G17" s="131">
        <f>E17*F17</f>
        <v>0</v>
      </c>
      <c r="O17" s="125">
        <v>2</v>
      </c>
      <c r="AA17" s="101">
        <v>1</v>
      </c>
      <c r="AB17" s="101">
        <v>1</v>
      </c>
      <c r="AC17" s="101">
        <v>1</v>
      </c>
      <c r="AZ17" s="101">
        <v>1</v>
      </c>
      <c r="BA17" s="101">
        <f>IF(AZ17=1,G17,0)</f>
        <v>0</v>
      </c>
      <c r="BB17" s="101">
        <f>IF(AZ17=2,G17,0)</f>
        <v>0</v>
      </c>
      <c r="BC17" s="101">
        <f>IF(AZ17=3,G17,0)</f>
        <v>0</v>
      </c>
      <c r="BD17" s="101">
        <f>IF(AZ17=4,G17,0)</f>
        <v>0</v>
      </c>
      <c r="BE17" s="101">
        <f>IF(AZ17=5,G17,0)</f>
        <v>0</v>
      </c>
      <c r="CA17" s="132">
        <v>1</v>
      </c>
      <c r="CB17" s="132">
        <v>1</v>
      </c>
      <c r="CZ17" s="101">
        <v>2.1770000000000001E-2</v>
      </c>
    </row>
    <row r="18" spans="1:104" x14ac:dyDescent="0.2">
      <c r="A18" s="133"/>
      <c r="B18" s="135"/>
      <c r="C18" s="237" t="s">
        <v>91</v>
      </c>
      <c r="D18" s="238"/>
      <c r="E18" s="136">
        <v>110.9</v>
      </c>
      <c r="F18" s="137"/>
      <c r="G18" s="138"/>
      <c r="M18" s="134" t="s">
        <v>91</v>
      </c>
      <c r="O18" s="125"/>
    </row>
    <row r="19" spans="1:104" x14ac:dyDescent="0.2">
      <c r="A19" s="139"/>
      <c r="B19" s="140" t="s">
        <v>66</v>
      </c>
      <c r="C19" s="141" t="str">
        <f>CONCATENATE(B16," ",C16)</f>
        <v>342 Sádrokartony</v>
      </c>
      <c r="D19" s="142"/>
      <c r="E19" s="143"/>
      <c r="F19" s="144"/>
      <c r="G19" s="145">
        <f>SUM(G16:G18)</f>
        <v>0</v>
      </c>
      <c r="O19" s="125">
        <v>4</v>
      </c>
      <c r="BA19" s="146">
        <f>SUM(BA16:BA18)</f>
        <v>0</v>
      </c>
      <c r="BB19" s="146">
        <f>SUM(BB16:BB18)</f>
        <v>0</v>
      </c>
      <c r="BC19" s="146">
        <f>SUM(BC16:BC18)</f>
        <v>0</v>
      </c>
      <c r="BD19" s="146">
        <f>SUM(BD16:BD18)</f>
        <v>0</v>
      </c>
      <c r="BE19" s="146">
        <f>SUM(BE16:BE18)</f>
        <v>0</v>
      </c>
    </row>
    <row r="20" spans="1:104" x14ac:dyDescent="0.2">
      <c r="A20" s="118" t="s">
        <v>63</v>
      </c>
      <c r="B20" s="119" t="s">
        <v>92</v>
      </c>
      <c r="C20" s="120" t="s">
        <v>93</v>
      </c>
      <c r="D20" s="121"/>
      <c r="E20" s="122"/>
      <c r="F20" s="122"/>
      <c r="G20" s="123"/>
      <c r="H20" s="124"/>
      <c r="I20" s="124"/>
      <c r="O20" s="125">
        <v>1</v>
      </c>
    </row>
    <row r="21" spans="1:104" x14ac:dyDescent="0.2">
      <c r="A21" s="126">
        <v>6</v>
      </c>
      <c r="B21" s="127" t="s">
        <v>94</v>
      </c>
      <c r="C21" s="128" t="s">
        <v>95</v>
      </c>
      <c r="D21" s="129" t="s">
        <v>96</v>
      </c>
      <c r="E21" s="130">
        <v>289.76</v>
      </c>
      <c r="F21" s="190"/>
      <c r="G21" s="131">
        <f>E21*F21</f>
        <v>0</v>
      </c>
      <c r="O21" s="125">
        <v>2</v>
      </c>
      <c r="AA21" s="101">
        <v>1</v>
      </c>
      <c r="AB21" s="101">
        <v>1</v>
      </c>
      <c r="AC21" s="101">
        <v>1</v>
      </c>
      <c r="AZ21" s="101">
        <v>1</v>
      </c>
      <c r="BA21" s="101">
        <f>IF(AZ21=1,G21,0)</f>
        <v>0</v>
      </c>
      <c r="BB21" s="101">
        <f>IF(AZ21=2,G21,0)</f>
        <v>0</v>
      </c>
      <c r="BC21" s="101">
        <f>IF(AZ21=3,G21,0)</f>
        <v>0</v>
      </c>
      <c r="BD21" s="101">
        <f>IF(AZ21=4,G21,0)</f>
        <v>0</v>
      </c>
      <c r="BE21" s="101">
        <f>IF(AZ21=5,G21,0)</f>
        <v>0</v>
      </c>
      <c r="CA21" s="132">
        <v>1</v>
      </c>
      <c r="CB21" s="132">
        <v>1</v>
      </c>
      <c r="CZ21" s="101">
        <v>3.7100000000000002E-3</v>
      </c>
    </row>
    <row r="22" spans="1:104" x14ac:dyDescent="0.2">
      <c r="A22" s="133"/>
      <c r="B22" s="135"/>
      <c r="C22" s="237" t="s">
        <v>97</v>
      </c>
      <c r="D22" s="238"/>
      <c r="E22" s="136">
        <v>18.16</v>
      </c>
      <c r="F22" s="137"/>
      <c r="G22" s="138"/>
      <c r="M22" s="134" t="s">
        <v>97</v>
      </c>
      <c r="O22" s="125"/>
    </row>
    <row r="23" spans="1:104" x14ac:dyDescent="0.2">
      <c r="A23" s="133"/>
      <c r="B23" s="135"/>
      <c r="C23" s="237" t="s">
        <v>98</v>
      </c>
      <c r="D23" s="238"/>
      <c r="E23" s="136">
        <v>75.84</v>
      </c>
      <c r="F23" s="137"/>
      <c r="G23" s="138"/>
      <c r="M23" s="134" t="s">
        <v>98</v>
      </c>
      <c r="O23" s="125"/>
    </row>
    <row r="24" spans="1:104" x14ac:dyDescent="0.2">
      <c r="A24" s="133"/>
      <c r="B24" s="135"/>
      <c r="C24" s="237" t="s">
        <v>99</v>
      </c>
      <c r="D24" s="238"/>
      <c r="E24" s="136">
        <v>21.56</v>
      </c>
      <c r="F24" s="137"/>
      <c r="G24" s="138"/>
      <c r="M24" s="134" t="s">
        <v>99</v>
      </c>
      <c r="O24" s="125"/>
    </row>
    <row r="25" spans="1:104" x14ac:dyDescent="0.2">
      <c r="A25" s="133"/>
      <c r="B25" s="135"/>
      <c r="C25" s="237" t="s">
        <v>100</v>
      </c>
      <c r="D25" s="238"/>
      <c r="E25" s="136">
        <v>10</v>
      </c>
      <c r="F25" s="137"/>
      <c r="G25" s="138"/>
      <c r="M25" s="134" t="s">
        <v>100</v>
      </c>
      <c r="O25" s="125"/>
    </row>
    <row r="26" spans="1:104" x14ac:dyDescent="0.2">
      <c r="A26" s="133"/>
      <c r="B26" s="135"/>
      <c r="C26" s="237" t="s">
        <v>101</v>
      </c>
      <c r="D26" s="238"/>
      <c r="E26" s="136">
        <v>54</v>
      </c>
      <c r="F26" s="137"/>
      <c r="G26" s="138"/>
      <c r="M26" s="134" t="s">
        <v>101</v>
      </c>
      <c r="O26" s="125"/>
    </row>
    <row r="27" spans="1:104" x14ac:dyDescent="0.2">
      <c r="A27" s="133"/>
      <c r="B27" s="135"/>
      <c r="C27" s="237" t="s">
        <v>102</v>
      </c>
      <c r="D27" s="238"/>
      <c r="E27" s="136">
        <v>73.8</v>
      </c>
      <c r="F27" s="137"/>
      <c r="G27" s="138"/>
      <c r="M27" s="134" t="s">
        <v>102</v>
      </c>
      <c r="O27" s="125"/>
    </row>
    <row r="28" spans="1:104" x14ac:dyDescent="0.2">
      <c r="A28" s="133"/>
      <c r="B28" s="135"/>
      <c r="C28" s="237" t="s">
        <v>103</v>
      </c>
      <c r="D28" s="238"/>
      <c r="E28" s="136">
        <v>36.4</v>
      </c>
      <c r="F28" s="137"/>
      <c r="G28" s="138"/>
      <c r="M28" s="134" t="s">
        <v>103</v>
      </c>
      <c r="O28" s="125"/>
    </row>
    <row r="29" spans="1:104" x14ac:dyDescent="0.2">
      <c r="A29" s="126">
        <v>7</v>
      </c>
      <c r="B29" s="127" t="s">
        <v>104</v>
      </c>
      <c r="C29" s="128" t="s">
        <v>105</v>
      </c>
      <c r="D29" s="129" t="s">
        <v>80</v>
      </c>
      <c r="E29" s="130">
        <v>106.65</v>
      </c>
      <c r="F29" s="190"/>
      <c r="G29" s="131">
        <f>E29*F29</f>
        <v>0</v>
      </c>
      <c r="O29" s="125">
        <v>2</v>
      </c>
      <c r="AA29" s="101">
        <v>1</v>
      </c>
      <c r="AB29" s="101">
        <v>1</v>
      </c>
      <c r="AC29" s="101">
        <v>1</v>
      </c>
      <c r="AZ29" s="101">
        <v>1</v>
      </c>
      <c r="BA29" s="101">
        <f>IF(AZ29=1,G29,0)</f>
        <v>0</v>
      </c>
      <c r="BB29" s="101">
        <f>IF(AZ29=2,G29,0)</f>
        <v>0</v>
      </c>
      <c r="BC29" s="101">
        <f>IF(AZ29=3,G29,0)</f>
        <v>0</v>
      </c>
      <c r="BD29" s="101">
        <f>IF(AZ29=4,G29,0)</f>
        <v>0</v>
      </c>
      <c r="BE29" s="101">
        <f>IF(AZ29=5,G29,0)</f>
        <v>0</v>
      </c>
      <c r="CA29" s="132">
        <v>1</v>
      </c>
      <c r="CB29" s="132">
        <v>1</v>
      </c>
      <c r="CZ29" s="101">
        <v>2.7980000000000001E-2</v>
      </c>
    </row>
    <row r="30" spans="1:104" x14ac:dyDescent="0.2">
      <c r="A30" s="133"/>
      <c r="B30" s="135"/>
      <c r="C30" s="237" t="s">
        <v>106</v>
      </c>
      <c r="D30" s="238"/>
      <c r="E30" s="136">
        <v>0</v>
      </c>
      <c r="F30" s="137"/>
      <c r="G30" s="138"/>
      <c r="M30" s="134" t="s">
        <v>106</v>
      </c>
      <c r="O30" s="125"/>
    </row>
    <row r="31" spans="1:104" x14ac:dyDescent="0.2">
      <c r="A31" s="133"/>
      <c r="B31" s="135"/>
      <c r="C31" s="237" t="s">
        <v>107</v>
      </c>
      <c r="D31" s="238"/>
      <c r="E31" s="136">
        <v>19.617999999999999</v>
      </c>
      <c r="F31" s="137"/>
      <c r="G31" s="138"/>
      <c r="M31" s="134" t="s">
        <v>107</v>
      </c>
      <c r="O31" s="125"/>
    </row>
    <row r="32" spans="1:104" x14ac:dyDescent="0.2">
      <c r="A32" s="133"/>
      <c r="B32" s="135"/>
      <c r="C32" s="237" t="s">
        <v>108</v>
      </c>
      <c r="D32" s="238"/>
      <c r="E32" s="136">
        <v>19.617999999999999</v>
      </c>
      <c r="F32" s="137"/>
      <c r="G32" s="138"/>
      <c r="M32" s="134" t="s">
        <v>108</v>
      </c>
      <c r="O32" s="125"/>
    </row>
    <row r="33" spans="1:104" x14ac:dyDescent="0.2">
      <c r="A33" s="133"/>
      <c r="B33" s="135"/>
      <c r="C33" s="237" t="s">
        <v>109</v>
      </c>
      <c r="D33" s="238"/>
      <c r="E33" s="136">
        <v>19.617999999999999</v>
      </c>
      <c r="F33" s="137"/>
      <c r="G33" s="138"/>
      <c r="M33" s="134" t="s">
        <v>109</v>
      </c>
      <c r="O33" s="125"/>
    </row>
    <row r="34" spans="1:104" x14ac:dyDescent="0.2">
      <c r="A34" s="133"/>
      <c r="B34" s="135"/>
      <c r="C34" s="237" t="s">
        <v>110</v>
      </c>
      <c r="D34" s="238"/>
      <c r="E34" s="136">
        <v>21.797999999999998</v>
      </c>
      <c r="F34" s="137"/>
      <c r="G34" s="138"/>
      <c r="M34" s="134" t="s">
        <v>110</v>
      </c>
      <c r="O34" s="125"/>
    </row>
    <row r="35" spans="1:104" x14ac:dyDescent="0.2">
      <c r="A35" s="133"/>
      <c r="B35" s="135"/>
      <c r="C35" s="237" t="s">
        <v>111</v>
      </c>
      <c r="D35" s="238"/>
      <c r="E35" s="136">
        <v>21.797999999999998</v>
      </c>
      <c r="F35" s="137"/>
      <c r="G35" s="138"/>
      <c r="M35" s="134" t="s">
        <v>111</v>
      </c>
      <c r="O35" s="125"/>
    </row>
    <row r="36" spans="1:104" x14ac:dyDescent="0.2">
      <c r="A36" s="133"/>
      <c r="B36" s="135"/>
      <c r="C36" s="237" t="s">
        <v>112</v>
      </c>
      <c r="D36" s="238"/>
      <c r="E36" s="136">
        <v>4.2</v>
      </c>
      <c r="F36" s="137"/>
      <c r="G36" s="138"/>
      <c r="M36" s="134" t="s">
        <v>112</v>
      </c>
      <c r="O36" s="125"/>
    </row>
    <row r="37" spans="1:104" x14ac:dyDescent="0.2">
      <c r="A37" s="126">
        <v>8</v>
      </c>
      <c r="B37" s="127" t="s">
        <v>113</v>
      </c>
      <c r="C37" s="128" t="s">
        <v>114</v>
      </c>
      <c r="D37" s="129" t="s">
        <v>80</v>
      </c>
      <c r="E37" s="130">
        <v>319.90519999999998</v>
      </c>
      <c r="F37" s="190"/>
      <c r="G37" s="131">
        <f>E37*F37</f>
        <v>0</v>
      </c>
      <c r="O37" s="125">
        <v>2</v>
      </c>
      <c r="AA37" s="101">
        <v>1</v>
      </c>
      <c r="AB37" s="101">
        <v>1</v>
      </c>
      <c r="AC37" s="101">
        <v>1</v>
      </c>
      <c r="AZ37" s="101">
        <v>1</v>
      </c>
      <c r="BA37" s="101">
        <f>IF(AZ37=1,G37,0)</f>
        <v>0</v>
      </c>
      <c r="BB37" s="101">
        <f>IF(AZ37=2,G37,0)</f>
        <v>0</v>
      </c>
      <c r="BC37" s="101">
        <f>IF(AZ37=3,G37,0)</f>
        <v>0</v>
      </c>
      <c r="BD37" s="101">
        <f>IF(AZ37=4,G37,0)</f>
        <v>0</v>
      </c>
      <c r="BE37" s="101">
        <f>IF(AZ37=5,G37,0)</f>
        <v>0</v>
      </c>
      <c r="CA37" s="132">
        <v>1</v>
      </c>
      <c r="CB37" s="132">
        <v>1</v>
      </c>
      <c r="CZ37" s="101">
        <v>3.9780000000000003E-2</v>
      </c>
    </row>
    <row r="38" spans="1:104" x14ac:dyDescent="0.2">
      <c r="A38" s="133"/>
      <c r="B38" s="135"/>
      <c r="C38" s="237" t="s">
        <v>115</v>
      </c>
      <c r="D38" s="238"/>
      <c r="E38" s="136">
        <v>0</v>
      </c>
      <c r="F38" s="137"/>
      <c r="G38" s="138"/>
      <c r="M38" s="134" t="s">
        <v>115</v>
      </c>
      <c r="O38" s="125"/>
    </row>
    <row r="39" spans="1:104" x14ac:dyDescent="0.2">
      <c r="A39" s="133"/>
      <c r="B39" s="135"/>
      <c r="C39" s="237" t="s">
        <v>116</v>
      </c>
      <c r="D39" s="238"/>
      <c r="E39" s="136">
        <v>106.2732</v>
      </c>
      <c r="F39" s="137"/>
      <c r="G39" s="138"/>
      <c r="M39" s="134" t="s">
        <v>116</v>
      </c>
      <c r="O39" s="125"/>
    </row>
    <row r="40" spans="1:104" x14ac:dyDescent="0.2">
      <c r="A40" s="133"/>
      <c r="B40" s="135"/>
      <c r="C40" s="237" t="s">
        <v>117</v>
      </c>
      <c r="D40" s="238"/>
      <c r="E40" s="136">
        <v>-18.256</v>
      </c>
      <c r="F40" s="137"/>
      <c r="G40" s="138"/>
      <c r="M40" s="134" t="s">
        <v>117</v>
      </c>
      <c r="O40" s="125"/>
    </row>
    <row r="41" spans="1:104" x14ac:dyDescent="0.2">
      <c r="A41" s="133"/>
      <c r="B41" s="135"/>
      <c r="C41" s="237" t="s">
        <v>118</v>
      </c>
      <c r="D41" s="238"/>
      <c r="E41" s="136">
        <v>48.024799999999999</v>
      </c>
      <c r="F41" s="137"/>
      <c r="G41" s="138"/>
      <c r="M41" s="134" t="s">
        <v>118</v>
      </c>
      <c r="O41" s="125"/>
    </row>
    <row r="42" spans="1:104" x14ac:dyDescent="0.2">
      <c r="A42" s="133"/>
      <c r="B42" s="135"/>
      <c r="C42" s="237" t="s">
        <v>119</v>
      </c>
      <c r="D42" s="238"/>
      <c r="E42" s="136">
        <v>29.797999999999998</v>
      </c>
      <c r="F42" s="137"/>
      <c r="G42" s="138"/>
      <c r="M42" s="134" t="s">
        <v>119</v>
      </c>
      <c r="O42" s="125"/>
    </row>
    <row r="43" spans="1:104" x14ac:dyDescent="0.2">
      <c r="A43" s="133"/>
      <c r="B43" s="135"/>
      <c r="C43" s="237" t="s">
        <v>120</v>
      </c>
      <c r="D43" s="238"/>
      <c r="E43" s="136">
        <v>22.875800000000002</v>
      </c>
      <c r="F43" s="137"/>
      <c r="G43" s="138"/>
      <c r="M43" s="134" t="s">
        <v>120</v>
      </c>
      <c r="O43" s="125"/>
    </row>
    <row r="44" spans="1:104" x14ac:dyDescent="0.2">
      <c r="A44" s="133"/>
      <c r="B44" s="135"/>
      <c r="C44" s="237" t="s">
        <v>121</v>
      </c>
      <c r="D44" s="238"/>
      <c r="E44" s="136">
        <v>38.857199999999999</v>
      </c>
      <c r="F44" s="137"/>
      <c r="G44" s="138"/>
      <c r="M44" s="134" t="s">
        <v>121</v>
      </c>
      <c r="O44" s="125"/>
    </row>
    <row r="45" spans="1:104" x14ac:dyDescent="0.2">
      <c r="A45" s="133"/>
      <c r="B45" s="135"/>
      <c r="C45" s="237" t="s">
        <v>122</v>
      </c>
      <c r="D45" s="238"/>
      <c r="E45" s="136">
        <v>28.403600000000001</v>
      </c>
      <c r="F45" s="137"/>
      <c r="G45" s="138"/>
      <c r="M45" s="134" t="s">
        <v>122</v>
      </c>
      <c r="O45" s="125"/>
    </row>
    <row r="46" spans="1:104" x14ac:dyDescent="0.2">
      <c r="A46" s="133"/>
      <c r="B46" s="135"/>
      <c r="C46" s="237" t="s">
        <v>123</v>
      </c>
      <c r="D46" s="238"/>
      <c r="E46" s="136">
        <v>32.835799999999999</v>
      </c>
      <c r="F46" s="137"/>
      <c r="G46" s="138"/>
      <c r="M46" s="134" t="s">
        <v>123</v>
      </c>
      <c r="O46" s="125"/>
    </row>
    <row r="47" spans="1:104" x14ac:dyDescent="0.2">
      <c r="A47" s="133"/>
      <c r="B47" s="135"/>
      <c r="C47" s="237" t="s">
        <v>124</v>
      </c>
      <c r="D47" s="238"/>
      <c r="E47" s="136">
        <v>31.0928</v>
      </c>
      <c r="F47" s="137"/>
      <c r="G47" s="138"/>
      <c r="M47" s="134" t="s">
        <v>124</v>
      </c>
      <c r="O47" s="125"/>
    </row>
    <row r="48" spans="1:104" x14ac:dyDescent="0.2">
      <c r="A48" s="139"/>
      <c r="B48" s="140" t="s">
        <v>66</v>
      </c>
      <c r="C48" s="141" t="str">
        <f>CONCATENATE(B20," ",C20)</f>
        <v>61 Úpravy povrchů vnitřní</v>
      </c>
      <c r="D48" s="142"/>
      <c r="E48" s="143"/>
      <c r="F48" s="144"/>
      <c r="G48" s="145">
        <f>SUM(G20:G47)</f>
        <v>0</v>
      </c>
      <c r="O48" s="125">
        <v>4</v>
      </c>
      <c r="BA48" s="146">
        <f>SUM(BA20:BA47)</f>
        <v>0</v>
      </c>
      <c r="BB48" s="146">
        <f>SUM(BB20:BB47)</f>
        <v>0</v>
      </c>
      <c r="BC48" s="146">
        <f>SUM(BC20:BC47)</f>
        <v>0</v>
      </c>
      <c r="BD48" s="146">
        <f>SUM(BD20:BD47)</f>
        <v>0</v>
      </c>
      <c r="BE48" s="146">
        <f>SUM(BE20:BE47)</f>
        <v>0</v>
      </c>
    </row>
    <row r="49" spans="1:104" x14ac:dyDescent="0.2">
      <c r="A49" s="118" t="s">
        <v>63</v>
      </c>
      <c r="B49" s="119" t="s">
        <v>125</v>
      </c>
      <c r="C49" s="120" t="s">
        <v>126</v>
      </c>
      <c r="D49" s="121"/>
      <c r="E49" s="122"/>
      <c r="F49" s="122"/>
      <c r="G49" s="123"/>
      <c r="H49" s="124"/>
      <c r="I49" s="124"/>
      <c r="O49" s="125">
        <v>1</v>
      </c>
    </row>
    <row r="50" spans="1:104" ht="22.5" x14ac:dyDescent="0.2">
      <c r="A50" s="126">
        <v>9</v>
      </c>
      <c r="B50" s="127" t="s">
        <v>127</v>
      </c>
      <c r="C50" s="128" t="s">
        <v>128</v>
      </c>
      <c r="D50" s="129" t="s">
        <v>80</v>
      </c>
      <c r="E50" s="130">
        <v>340.26</v>
      </c>
      <c r="F50" s="190"/>
      <c r="G50" s="131">
        <f>E50*F50</f>
        <v>0</v>
      </c>
      <c r="O50" s="125">
        <v>2</v>
      </c>
      <c r="AA50" s="101">
        <v>1</v>
      </c>
      <c r="AB50" s="101">
        <v>1</v>
      </c>
      <c r="AC50" s="101">
        <v>1</v>
      </c>
      <c r="AZ50" s="101">
        <v>1</v>
      </c>
      <c r="BA50" s="101">
        <f>IF(AZ50=1,G50,0)</f>
        <v>0</v>
      </c>
      <c r="BB50" s="101">
        <f>IF(AZ50=2,G50,0)</f>
        <v>0</v>
      </c>
      <c r="BC50" s="101">
        <f>IF(AZ50=3,G50,0)</f>
        <v>0</v>
      </c>
      <c r="BD50" s="101">
        <f>IF(AZ50=4,G50,0)</f>
        <v>0</v>
      </c>
      <c r="BE50" s="101">
        <f>IF(AZ50=5,G50,0)</f>
        <v>0</v>
      </c>
      <c r="CA50" s="132">
        <v>1</v>
      </c>
      <c r="CB50" s="132">
        <v>1</v>
      </c>
      <c r="CZ50" s="101">
        <v>2.0100000000000001E-3</v>
      </c>
    </row>
    <row r="51" spans="1:104" x14ac:dyDescent="0.2">
      <c r="A51" s="133"/>
      <c r="B51" s="135"/>
      <c r="C51" s="237" t="s">
        <v>129</v>
      </c>
      <c r="D51" s="238"/>
      <c r="E51" s="136">
        <v>340.26</v>
      </c>
      <c r="F51" s="137"/>
      <c r="G51" s="138"/>
      <c r="M51" s="134" t="s">
        <v>129</v>
      </c>
      <c r="O51" s="125"/>
    </row>
    <row r="52" spans="1:104" x14ac:dyDescent="0.2">
      <c r="A52" s="126">
        <v>10</v>
      </c>
      <c r="B52" s="127" t="s">
        <v>130</v>
      </c>
      <c r="C52" s="128" t="s">
        <v>131</v>
      </c>
      <c r="D52" s="129" t="s">
        <v>80</v>
      </c>
      <c r="E52" s="130">
        <v>13.2</v>
      </c>
      <c r="F52" s="190"/>
      <c r="G52" s="131">
        <f>E52*F52</f>
        <v>0</v>
      </c>
      <c r="O52" s="125">
        <v>2</v>
      </c>
      <c r="AA52" s="101">
        <v>1</v>
      </c>
      <c r="AB52" s="101">
        <v>1</v>
      </c>
      <c r="AC52" s="101">
        <v>1</v>
      </c>
      <c r="AZ52" s="101">
        <v>1</v>
      </c>
      <c r="BA52" s="101">
        <f>IF(AZ52=1,G52,0)</f>
        <v>0</v>
      </c>
      <c r="BB52" s="101">
        <f>IF(AZ52=2,G52,0)</f>
        <v>0</v>
      </c>
      <c r="BC52" s="101">
        <f>IF(AZ52=3,G52,0)</f>
        <v>0</v>
      </c>
      <c r="BD52" s="101">
        <f>IF(AZ52=4,G52,0)</f>
        <v>0</v>
      </c>
      <c r="BE52" s="101">
        <f>IF(AZ52=5,G52,0)</f>
        <v>0</v>
      </c>
      <c r="CA52" s="132">
        <v>1</v>
      </c>
      <c r="CB52" s="132">
        <v>1</v>
      </c>
      <c r="CZ52" s="101">
        <v>5.2580000000000002E-2</v>
      </c>
    </row>
    <row r="53" spans="1:104" x14ac:dyDescent="0.2">
      <c r="A53" s="133"/>
      <c r="B53" s="135"/>
      <c r="C53" s="237" t="s">
        <v>132</v>
      </c>
      <c r="D53" s="238"/>
      <c r="E53" s="136">
        <v>27.6</v>
      </c>
      <c r="F53" s="137"/>
      <c r="G53" s="138"/>
      <c r="M53" s="134" t="s">
        <v>132</v>
      </c>
      <c r="O53" s="125"/>
    </row>
    <row r="54" spans="1:104" x14ac:dyDescent="0.2">
      <c r="A54" s="133"/>
      <c r="B54" s="135"/>
      <c r="C54" s="237" t="s">
        <v>133</v>
      </c>
      <c r="D54" s="238"/>
      <c r="E54" s="136">
        <v>-14.4</v>
      </c>
      <c r="F54" s="137"/>
      <c r="G54" s="138"/>
      <c r="M54" s="134" t="s">
        <v>133</v>
      </c>
      <c r="O54" s="125"/>
    </row>
    <row r="55" spans="1:104" x14ac:dyDescent="0.2">
      <c r="A55" s="126">
        <v>11</v>
      </c>
      <c r="B55" s="127" t="s">
        <v>134</v>
      </c>
      <c r="C55" s="128" t="s">
        <v>135</v>
      </c>
      <c r="D55" s="129" t="s">
        <v>80</v>
      </c>
      <c r="E55" s="130">
        <v>321.10000000000002</v>
      </c>
      <c r="F55" s="190"/>
      <c r="G55" s="131">
        <f>E55*F55</f>
        <v>0</v>
      </c>
      <c r="O55" s="125">
        <v>2</v>
      </c>
      <c r="AA55" s="101">
        <v>1</v>
      </c>
      <c r="AB55" s="101">
        <v>1</v>
      </c>
      <c r="AC55" s="101">
        <v>1</v>
      </c>
      <c r="AZ55" s="101">
        <v>1</v>
      </c>
      <c r="BA55" s="101">
        <f>IF(AZ55=1,G55,0)</f>
        <v>0</v>
      </c>
      <c r="BB55" s="101">
        <f>IF(AZ55=2,G55,0)</f>
        <v>0</v>
      </c>
      <c r="BC55" s="101">
        <f>IF(AZ55=3,G55,0)</f>
        <v>0</v>
      </c>
      <c r="BD55" s="101">
        <f>IF(AZ55=4,G55,0)</f>
        <v>0</v>
      </c>
      <c r="BE55" s="101">
        <f>IF(AZ55=5,G55,0)</f>
        <v>0</v>
      </c>
      <c r="CA55" s="132">
        <v>1</v>
      </c>
      <c r="CB55" s="132">
        <v>1</v>
      </c>
      <c r="CZ55" s="101">
        <v>2.0289999999999999E-2</v>
      </c>
    </row>
    <row r="56" spans="1:104" x14ac:dyDescent="0.2">
      <c r="A56" s="133"/>
      <c r="B56" s="135"/>
      <c r="C56" s="237" t="s">
        <v>136</v>
      </c>
      <c r="D56" s="238"/>
      <c r="E56" s="136">
        <v>65</v>
      </c>
      <c r="F56" s="137"/>
      <c r="G56" s="138"/>
      <c r="M56" s="134" t="s">
        <v>136</v>
      </c>
      <c r="O56" s="125"/>
    </row>
    <row r="57" spans="1:104" x14ac:dyDescent="0.2">
      <c r="A57" s="133"/>
      <c r="B57" s="135"/>
      <c r="C57" s="237" t="s">
        <v>137</v>
      </c>
      <c r="D57" s="238"/>
      <c r="E57" s="136">
        <v>65</v>
      </c>
      <c r="F57" s="137"/>
      <c r="G57" s="138"/>
      <c r="M57" s="134" t="s">
        <v>137</v>
      </c>
      <c r="O57" s="125"/>
    </row>
    <row r="58" spans="1:104" x14ac:dyDescent="0.2">
      <c r="A58" s="133"/>
      <c r="B58" s="135"/>
      <c r="C58" s="237" t="s">
        <v>138</v>
      </c>
      <c r="D58" s="238"/>
      <c r="E58" s="136">
        <v>95.55</v>
      </c>
      <c r="F58" s="137"/>
      <c r="G58" s="138"/>
      <c r="M58" s="134" t="s">
        <v>138</v>
      </c>
      <c r="O58" s="125"/>
    </row>
    <row r="59" spans="1:104" x14ac:dyDescent="0.2">
      <c r="A59" s="133"/>
      <c r="B59" s="135"/>
      <c r="C59" s="237" t="s">
        <v>139</v>
      </c>
      <c r="D59" s="238"/>
      <c r="E59" s="136">
        <v>95.55</v>
      </c>
      <c r="F59" s="137"/>
      <c r="G59" s="138"/>
      <c r="M59" s="134" t="s">
        <v>139</v>
      </c>
      <c r="O59" s="125"/>
    </row>
    <row r="60" spans="1:104" x14ac:dyDescent="0.2">
      <c r="A60" s="126">
        <v>12</v>
      </c>
      <c r="B60" s="127" t="s">
        <v>140</v>
      </c>
      <c r="C60" s="128" t="s">
        <v>141</v>
      </c>
      <c r="D60" s="129" t="s">
        <v>80</v>
      </c>
      <c r="E60" s="130">
        <v>17.399999999999999</v>
      </c>
      <c r="F60" s="190"/>
      <c r="G60" s="131">
        <f>E60*F60</f>
        <v>0</v>
      </c>
      <c r="O60" s="125">
        <v>2</v>
      </c>
      <c r="AA60" s="101">
        <v>1</v>
      </c>
      <c r="AB60" s="101">
        <v>1</v>
      </c>
      <c r="AC60" s="101">
        <v>1</v>
      </c>
      <c r="AZ60" s="101">
        <v>1</v>
      </c>
      <c r="BA60" s="101">
        <f>IF(AZ60=1,G60,0)</f>
        <v>0</v>
      </c>
      <c r="BB60" s="101">
        <f>IF(AZ60=2,G60,0)</f>
        <v>0</v>
      </c>
      <c r="BC60" s="101">
        <f>IF(AZ60=3,G60,0)</f>
        <v>0</v>
      </c>
      <c r="BD60" s="101">
        <f>IF(AZ60=4,G60,0)</f>
        <v>0</v>
      </c>
      <c r="BE60" s="101">
        <f>IF(AZ60=5,G60,0)</f>
        <v>0</v>
      </c>
      <c r="CA60" s="132">
        <v>1</v>
      </c>
      <c r="CB60" s="132">
        <v>1</v>
      </c>
      <c r="CZ60" s="101">
        <v>3.6800000000000001E-3</v>
      </c>
    </row>
    <row r="61" spans="1:104" x14ac:dyDescent="0.2">
      <c r="A61" s="133"/>
      <c r="B61" s="135"/>
      <c r="C61" s="237" t="s">
        <v>142</v>
      </c>
      <c r="D61" s="238"/>
      <c r="E61" s="136">
        <v>17.399999999999999</v>
      </c>
      <c r="F61" s="137"/>
      <c r="G61" s="138"/>
      <c r="M61" s="134" t="s">
        <v>142</v>
      </c>
      <c r="O61" s="125"/>
    </row>
    <row r="62" spans="1:104" x14ac:dyDescent="0.2">
      <c r="A62" s="126">
        <v>13</v>
      </c>
      <c r="B62" s="127" t="s">
        <v>143</v>
      </c>
      <c r="C62" s="128" t="s">
        <v>144</v>
      </c>
      <c r="D62" s="129" t="s">
        <v>80</v>
      </c>
      <c r="E62" s="130">
        <v>17.399999999999999</v>
      </c>
      <c r="F62" s="190"/>
      <c r="G62" s="131">
        <f>E62*F62</f>
        <v>0</v>
      </c>
      <c r="O62" s="125">
        <v>2</v>
      </c>
      <c r="AA62" s="101">
        <v>1</v>
      </c>
      <c r="AB62" s="101">
        <v>1</v>
      </c>
      <c r="AC62" s="101">
        <v>1</v>
      </c>
      <c r="AZ62" s="101">
        <v>1</v>
      </c>
      <c r="BA62" s="101">
        <f>IF(AZ62=1,G62,0)</f>
        <v>0</v>
      </c>
      <c r="BB62" s="101">
        <f>IF(AZ62=2,G62,0)</f>
        <v>0</v>
      </c>
      <c r="BC62" s="101">
        <f>IF(AZ62=3,G62,0)</f>
        <v>0</v>
      </c>
      <c r="BD62" s="101">
        <f>IF(AZ62=4,G62,0)</f>
        <v>0</v>
      </c>
      <c r="BE62" s="101">
        <f>IF(AZ62=5,G62,0)</f>
        <v>0</v>
      </c>
      <c r="CA62" s="132">
        <v>1</v>
      </c>
      <c r="CB62" s="132">
        <v>1</v>
      </c>
      <c r="CZ62" s="101">
        <v>5.2650000000000002E-2</v>
      </c>
    </row>
    <row r="63" spans="1:104" x14ac:dyDescent="0.2">
      <c r="A63" s="133"/>
      <c r="B63" s="135"/>
      <c r="C63" s="237" t="s">
        <v>142</v>
      </c>
      <c r="D63" s="238"/>
      <c r="E63" s="136">
        <v>17.399999999999999</v>
      </c>
      <c r="F63" s="137"/>
      <c r="G63" s="138"/>
      <c r="M63" s="134" t="s">
        <v>142</v>
      </c>
      <c r="O63" s="125"/>
    </row>
    <row r="64" spans="1:104" x14ac:dyDescent="0.2">
      <c r="A64" s="126">
        <v>14</v>
      </c>
      <c r="B64" s="127" t="s">
        <v>145</v>
      </c>
      <c r="C64" s="128" t="s">
        <v>146</v>
      </c>
      <c r="D64" s="129" t="s">
        <v>80</v>
      </c>
      <c r="E64" s="130">
        <v>17.399999999999999</v>
      </c>
      <c r="F64" s="190"/>
      <c r="G64" s="131">
        <f>E64*F64</f>
        <v>0</v>
      </c>
      <c r="O64" s="125">
        <v>2</v>
      </c>
      <c r="AA64" s="101">
        <v>1</v>
      </c>
      <c r="AB64" s="101">
        <v>1</v>
      </c>
      <c r="AC64" s="101">
        <v>1</v>
      </c>
      <c r="AZ64" s="101">
        <v>1</v>
      </c>
      <c r="BA64" s="101">
        <f>IF(AZ64=1,G64,0)</f>
        <v>0</v>
      </c>
      <c r="BB64" s="101">
        <f>IF(AZ64=2,G64,0)</f>
        <v>0</v>
      </c>
      <c r="BC64" s="101">
        <f>IF(AZ64=3,G64,0)</f>
        <v>0</v>
      </c>
      <c r="BD64" s="101">
        <f>IF(AZ64=4,G64,0)</f>
        <v>0</v>
      </c>
      <c r="BE64" s="101">
        <f>IF(AZ64=5,G64,0)</f>
        <v>0</v>
      </c>
      <c r="CA64" s="132">
        <v>1</v>
      </c>
      <c r="CB64" s="132">
        <v>1</v>
      </c>
      <c r="CZ64" s="101">
        <v>0</v>
      </c>
    </row>
    <row r="65" spans="1:104" x14ac:dyDescent="0.2">
      <c r="A65" s="133"/>
      <c r="B65" s="135"/>
      <c r="C65" s="237" t="s">
        <v>142</v>
      </c>
      <c r="D65" s="238"/>
      <c r="E65" s="136">
        <v>17.399999999999999</v>
      </c>
      <c r="F65" s="137"/>
      <c r="G65" s="138"/>
      <c r="M65" s="134" t="s">
        <v>142</v>
      </c>
      <c r="O65" s="125"/>
    </row>
    <row r="66" spans="1:104" x14ac:dyDescent="0.2">
      <c r="A66" s="126">
        <v>15</v>
      </c>
      <c r="B66" s="127" t="s">
        <v>147</v>
      </c>
      <c r="C66" s="128" t="s">
        <v>148</v>
      </c>
      <c r="D66" s="129" t="s">
        <v>80</v>
      </c>
      <c r="E66" s="130">
        <v>321.10000000000002</v>
      </c>
      <c r="F66" s="190"/>
      <c r="G66" s="131">
        <f>E66*F66</f>
        <v>0</v>
      </c>
      <c r="O66" s="125">
        <v>2</v>
      </c>
      <c r="AA66" s="101">
        <v>1</v>
      </c>
      <c r="AB66" s="101">
        <v>1</v>
      </c>
      <c r="AC66" s="101">
        <v>1</v>
      </c>
      <c r="AZ66" s="101">
        <v>1</v>
      </c>
      <c r="BA66" s="101">
        <f>IF(AZ66=1,G66,0)</f>
        <v>0</v>
      </c>
      <c r="BB66" s="101">
        <f>IF(AZ66=2,G66,0)</f>
        <v>0</v>
      </c>
      <c r="BC66" s="101">
        <f>IF(AZ66=3,G66,0)</f>
        <v>0</v>
      </c>
      <c r="BD66" s="101">
        <f>IF(AZ66=4,G66,0)</f>
        <v>0</v>
      </c>
      <c r="BE66" s="101">
        <f>IF(AZ66=5,G66,0)</f>
        <v>0</v>
      </c>
      <c r="CA66" s="132">
        <v>1</v>
      </c>
      <c r="CB66" s="132">
        <v>1</v>
      </c>
      <c r="CZ66" s="101">
        <v>2.0000000000000002E-5</v>
      </c>
    </row>
    <row r="67" spans="1:104" ht="22.5" x14ac:dyDescent="0.2">
      <c r="A67" s="126">
        <v>16</v>
      </c>
      <c r="B67" s="127" t="s">
        <v>149</v>
      </c>
      <c r="C67" s="128" t="s">
        <v>150</v>
      </c>
      <c r="D67" s="129" t="s">
        <v>80</v>
      </c>
      <c r="E67" s="130">
        <v>5.96</v>
      </c>
      <c r="F67" s="190"/>
      <c r="G67" s="131">
        <f>E67*F67</f>
        <v>0</v>
      </c>
      <c r="O67" s="125">
        <v>2</v>
      </c>
      <c r="AA67" s="101">
        <v>1</v>
      </c>
      <c r="AB67" s="101">
        <v>1</v>
      </c>
      <c r="AC67" s="101">
        <v>1</v>
      </c>
      <c r="AZ67" s="101">
        <v>1</v>
      </c>
      <c r="BA67" s="101">
        <f>IF(AZ67=1,G67,0)</f>
        <v>0</v>
      </c>
      <c r="BB67" s="101">
        <f>IF(AZ67=2,G67,0)</f>
        <v>0</v>
      </c>
      <c r="BC67" s="101">
        <f>IF(AZ67=3,G67,0)</f>
        <v>0</v>
      </c>
      <c r="BD67" s="101">
        <f>IF(AZ67=4,G67,0)</f>
        <v>0</v>
      </c>
      <c r="BE67" s="101">
        <f>IF(AZ67=5,G67,0)</f>
        <v>0</v>
      </c>
      <c r="CA67" s="132">
        <v>1</v>
      </c>
      <c r="CB67" s="132">
        <v>1</v>
      </c>
      <c r="CZ67" s="101">
        <v>5.9800000000000001E-3</v>
      </c>
    </row>
    <row r="68" spans="1:104" x14ac:dyDescent="0.2">
      <c r="A68" s="133"/>
      <c r="B68" s="135"/>
      <c r="C68" s="237" t="s">
        <v>151</v>
      </c>
      <c r="D68" s="238"/>
      <c r="E68" s="136">
        <v>6.6</v>
      </c>
      <c r="F68" s="137"/>
      <c r="G68" s="138"/>
      <c r="M68" s="134" t="s">
        <v>151</v>
      </c>
      <c r="O68" s="125"/>
    </row>
    <row r="69" spans="1:104" x14ac:dyDescent="0.2">
      <c r="A69" s="133"/>
      <c r="B69" s="135"/>
      <c r="C69" s="237" t="s">
        <v>152</v>
      </c>
      <c r="D69" s="238"/>
      <c r="E69" s="136">
        <v>1.76</v>
      </c>
      <c r="F69" s="137"/>
      <c r="G69" s="138"/>
      <c r="M69" s="134" t="s">
        <v>152</v>
      </c>
      <c r="O69" s="125"/>
    </row>
    <row r="70" spans="1:104" x14ac:dyDescent="0.2">
      <c r="A70" s="133"/>
      <c r="B70" s="135"/>
      <c r="C70" s="237" t="s">
        <v>153</v>
      </c>
      <c r="D70" s="238"/>
      <c r="E70" s="136">
        <v>-2.4</v>
      </c>
      <c r="F70" s="137"/>
      <c r="G70" s="138"/>
      <c r="M70" s="134" t="s">
        <v>153</v>
      </c>
      <c r="O70" s="125"/>
    </row>
    <row r="71" spans="1:104" x14ac:dyDescent="0.2">
      <c r="A71" s="126">
        <v>17</v>
      </c>
      <c r="B71" s="127" t="s">
        <v>154</v>
      </c>
      <c r="C71" s="128" t="s">
        <v>155</v>
      </c>
      <c r="D71" s="129" t="s">
        <v>80</v>
      </c>
      <c r="E71" s="130">
        <v>9</v>
      </c>
      <c r="F71" s="190"/>
      <c r="G71" s="131">
        <f>E71*F71</f>
        <v>0</v>
      </c>
      <c r="O71" s="125">
        <v>2</v>
      </c>
      <c r="AA71" s="101">
        <v>1</v>
      </c>
      <c r="AB71" s="101">
        <v>1</v>
      </c>
      <c r="AC71" s="101">
        <v>1</v>
      </c>
      <c r="AZ71" s="101">
        <v>1</v>
      </c>
      <c r="BA71" s="101">
        <f>IF(AZ71=1,G71,0)</f>
        <v>0</v>
      </c>
      <c r="BB71" s="101">
        <f>IF(AZ71=2,G71,0)</f>
        <v>0</v>
      </c>
      <c r="BC71" s="101">
        <f>IF(AZ71=3,G71,0)</f>
        <v>0</v>
      </c>
      <c r="BD71" s="101">
        <f>IF(AZ71=4,G71,0)</f>
        <v>0</v>
      </c>
      <c r="BE71" s="101">
        <f>IF(AZ71=5,G71,0)</f>
        <v>0</v>
      </c>
      <c r="CA71" s="132">
        <v>1</v>
      </c>
      <c r="CB71" s="132">
        <v>1</v>
      </c>
      <c r="CZ71" s="101">
        <v>1.7219999999999999E-2</v>
      </c>
    </row>
    <row r="72" spans="1:104" x14ac:dyDescent="0.2">
      <c r="A72" s="133"/>
      <c r="B72" s="135"/>
      <c r="C72" s="237" t="s">
        <v>156</v>
      </c>
      <c r="D72" s="238"/>
      <c r="E72" s="136">
        <v>9</v>
      </c>
      <c r="F72" s="137"/>
      <c r="G72" s="138"/>
      <c r="M72" s="134" t="s">
        <v>156</v>
      </c>
      <c r="O72" s="125"/>
    </row>
    <row r="73" spans="1:104" x14ac:dyDescent="0.2">
      <c r="A73" s="126">
        <v>18</v>
      </c>
      <c r="B73" s="127" t="s">
        <v>157</v>
      </c>
      <c r="C73" s="128" t="s">
        <v>158</v>
      </c>
      <c r="D73" s="129" t="s">
        <v>96</v>
      </c>
      <c r="E73" s="130">
        <v>47.65</v>
      </c>
      <c r="F73" s="190"/>
      <c r="G73" s="131">
        <f>E73*F73</f>
        <v>0</v>
      </c>
      <c r="O73" s="125">
        <v>2</v>
      </c>
      <c r="AA73" s="101">
        <v>1</v>
      </c>
      <c r="AB73" s="101">
        <v>1</v>
      </c>
      <c r="AC73" s="101">
        <v>1</v>
      </c>
      <c r="AZ73" s="101">
        <v>1</v>
      </c>
      <c r="BA73" s="101">
        <f>IF(AZ73=1,G73,0)</f>
        <v>0</v>
      </c>
      <c r="BB73" s="101">
        <f>IF(AZ73=2,G73,0)</f>
        <v>0</v>
      </c>
      <c r="BC73" s="101">
        <f>IF(AZ73=3,G73,0)</f>
        <v>0</v>
      </c>
      <c r="BD73" s="101">
        <f>IF(AZ73=4,G73,0)</f>
        <v>0</v>
      </c>
      <c r="BE73" s="101">
        <f>IF(AZ73=5,G73,0)</f>
        <v>0</v>
      </c>
      <c r="CA73" s="132">
        <v>1</v>
      </c>
      <c r="CB73" s="132">
        <v>1</v>
      </c>
      <c r="CZ73" s="101">
        <v>2.12E-2</v>
      </c>
    </row>
    <row r="74" spans="1:104" x14ac:dyDescent="0.2">
      <c r="A74" s="133"/>
      <c r="B74" s="135"/>
      <c r="C74" s="237" t="s">
        <v>159</v>
      </c>
      <c r="D74" s="238"/>
      <c r="E74" s="136">
        <v>47.65</v>
      </c>
      <c r="F74" s="137"/>
      <c r="G74" s="138"/>
      <c r="M74" s="134" t="s">
        <v>159</v>
      </c>
      <c r="O74" s="125"/>
    </row>
    <row r="75" spans="1:104" x14ac:dyDescent="0.2">
      <c r="A75" s="139"/>
      <c r="B75" s="140" t="s">
        <v>66</v>
      </c>
      <c r="C75" s="141" t="str">
        <f>CONCATENATE(B49," ",C49)</f>
        <v>62 Úpravy povrchů vnější</v>
      </c>
      <c r="D75" s="142"/>
      <c r="E75" s="143"/>
      <c r="F75" s="144"/>
      <c r="G75" s="145">
        <f>SUM(G49:G74)</f>
        <v>0</v>
      </c>
      <c r="O75" s="125">
        <v>4</v>
      </c>
      <c r="BA75" s="146">
        <f>SUM(BA49:BA74)</f>
        <v>0</v>
      </c>
      <c r="BB75" s="146">
        <f>SUM(BB49:BB74)</f>
        <v>0</v>
      </c>
      <c r="BC75" s="146">
        <f>SUM(BC49:BC74)</f>
        <v>0</v>
      </c>
      <c r="BD75" s="146">
        <f>SUM(BD49:BD74)</f>
        <v>0</v>
      </c>
      <c r="BE75" s="146">
        <f>SUM(BE49:BE74)</f>
        <v>0</v>
      </c>
    </row>
    <row r="76" spans="1:104" x14ac:dyDescent="0.2">
      <c r="A76" s="118" t="s">
        <v>63</v>
      </c>
      <c r="B76" s="119" t="s">
        <v>160</v>
      </c>
      <c r="C76" s="120" t="s">
        <v>161</v>
      </c>
      <c r="D76" s="121"/>
      <c r="E76" s="122"/>
      <c r="F76" s="122"/>
      <c r="G76" s="123"/>
      <c r="H76" s="124"/>
      <c r="I76" s="124"/>
      <c r="O76" s="125">
        <v>1</v>
      </c>
    </row>
    <row r="77" spans="1:104" x14ac:dyDescent="0.2">
      <c r="A77" s="126">
        <v>19</v>
      </c>
      <c r="B77" s="127" t="s">
        <v>162</v>
      </c>
      <c r="C77" s="128" t="s">
        <v>163</v>
      </c>
      <c r="D77" s="129" t="s">
        <v>80</v>
      </c>
      <c r="E77" s="130">
        <v>6</v>
      </c>
      <c r="F77" s="190"/>
      <c r="G77" s="131">
        <f>E77*F77</f>
        <v>0</v>
      </c>
      <c r="O77" s="125">
        <v>2</v>
      </c>
      <c r="AA77" s="101">
        <v>1</v>
      </c>
      <c r="AB77" s="101">
        <v>1</v>
      </c>
      <c r="AC77" s="101">
        <v>1</v>
      </c>
      <c r="AZ77" s="101">
        <v>1</v>
      </c>
      <c r="BA77" s="101">
        <f>IF(AZ77=1,G77,0)</f>
        <v>0</v>
      </c>
      <c r="BB77" s="101">
        <f>IF(AZ77=2,G77,0)</f>
        <v>0</v>
      </c>
      <c r="BC77" s="101">
        <f>IF(AZ77=3,G77,0)</f>
        <v>0</v>
      </c>
      <c r="BD77" s="101">
        <f>IF(AZ77=4,G77,0)</f>
        <v>0</v>
      </c>
      <c r="BE77" s="101">
        <f>IF(AZ77=5,G77,0)</f>
        <v>0</v>
      </c>
      <c r="CA77" s="132">
        <v>1</v>
      </c>
      <c r="CB77" s="132">
        <v>1</v>
      </c>
      <c r="CZ77" s="101">
        <v>0.27827000000000002</v>
      </c>
    </row>
    <row r="78" spans="1:104" x14ac:dyDescent="0.2">
      <c r="A78" s="133"/>
      <c r="B78" s="135"/>
      <c r="C78" s="237" t="s">
        <v>164</v>
      </c>
      <c r="D78" s="238"/>
      <c r="E78" s="136">
        <v>6</v>
      </c>
      <c r="F78" s="137"/>
      <c r="G78" s="138"/>
      <c r="M78" s="134" t="s">
        <v>164</v>
      </c>
      <c r="O78" s="125"/>
    </row>
    <row r="79" spans="1:104" x14ac:dyDescent="0.2">
      <c r="A79" s="126">
        <v>20</v>
      </c>
      <c r="B79" s="127" t="s">
        <v>165</v>
      </c>
      <c r="C79" s="128" t="s">
        <v>166</v>
      </c>
      <c r="D79" s="129" t="s">
        <v>80</v>
      </c>
      <c r="E79" s="130">
        <v>6</v>
      </c>
      <c r="F79" s="190"/>
      <c r="G79" s="131">
        <f>E79*F79</f>
        <v>0</v>
      </c>
      <c r="O79" s="125">
        <v>2</v>
      </c>
      <c r="AA79" s="101">
        <v>1</v>
      </c>
      <c r="AB79" s="101">
        <v>1</v>
      </c>
      <c r="AC79" s="101">
        <v>1</v>
      </c>
      <c r="AZ79" s="101">
        <v>1</v>
      </c>
      <c r="BA79" s="101">
        <f>IF(AZ79=1,G79,0)</f>
        <v>0</v>
      </c>
      <c r="BB79" s="101">
        <f>IF(AZ79=2,G79,0)</f>
        <v>0</v>
      </c>
      <c r="BC79" s="101">
        <f>IF(AZ79=3,G79,0)</f>
        <v>0</v>
      </c>
      <c r="BD79" s="101">
        <f>IF(AZ79=4,G79,0)</f>
        <v>0</v>
      </c>
      <c r="BE79" s="101">
        <f>IF(AZ79=5,G79,0)</f>
        <v>0</v>
      </c>
      <c r="CA79" s="132">
        <v>1</v>
      </c>
      <c r="CB79" s="132">
        <v>1</v>
      </c>
      <c r="CZ79" s="101">
        <v>0.28000000000000003</v>
      </c>
    </row>
    <row r="80" spans="1:104" x14ac:dyDescent="0.2">
      <c r="A80" s="133"/>
      <c r="B80" s="135"/>
      <c r="C80" s="237" t="s">
        <v>164</v>
      </c>
      <c r="D80" s="238"/>
      <c r="E80" s="136">
        <v>6</v>
      </c>
      <c r="F80" s="137"/>
      <c r="G80" s="138"/>
      <c r="M80" s="134" t="s">
        <v>164</v>
      </c>
      <c r="O80" s="125"/>
    </row>
    <row r="81" spans="1:104" x14ac:dyDescent="0.2">
      <c r="A81" s="139"/>
      <c r="B81" s="140" t="s">
        <v>66</v>
      </c>
      <c r="C81" s="141" t="str">
        <f>CONCATENATE(B76," ",C76)</f>
        <v>63 Podlahy a podlahové konstrukce</v>
      </c>
      <c r="D81" s="142"/>
      <c r="E81" s="143"/>
      <c r="F81" s="144"/>
      <c r="G81" s="145">
        <f>SUM(G76:G80)</f>
        <v>0</v>
      </c>
      <c r="O81" s="125">
        <v>4</v>
      </c>
      <c r="BA81" s="146">
        <f>SUM(BA76:BA80)</f>
        <v>0</v>
      </c>
      <c r="BB81" s="146">
        <f>SUM(BB76:BB80)</f>
        <v>0</v>
      </c>
      <c r="BC81" s="146">
        <f>SUM(BC76:BC80)</f>
        <v>0</v>
      </c>
      <c r="BD81" s="146">
        <f>SUM(BD76:BD80)</f>
        <v>0</v>
      </c>
      <c r="BE81" s="146">
        <f>SUM(BE76:BE80)</f>
        <v>0</v>
      </c>
    </row>
    <row r="82" spans="1:104" x14ac:dyDescent="0.2">
      <c r="A82" s="118" t="s">
        <v>63</v>
      </c>
      <c r="B82" s="119" t="s">
        <v>167</v>
      </c>
      <c r="C82" s="120" t="s">
        <v>168</v>
      </c>
      <c r="D82" s="121"/>
      <c r="E82" s="122"/>
      <c r="F82" s="122"/>
      <c r="G82" s="123"/>
      <c r="H82" s="124"/>
      <c r="I82" s="124"/>
      <c r="O82" s="125">
        <v>1</v>
      </c>
    </row>
    <row r="83" spans="1:104" ht="22.5" x14ac:dyDescent="0.2">
      <c r="A83" s="126">
        <v>21</v>
      </c>
      <c r="B83" s="127" t="s">
        <v>169</v>
      </c>
      <c r="C83" s="128" t="s">
        <v>170</v>
      </c>
      <c r="D83" s="129" t="s">
        <v>171</v>
      </c>
      <c r="E83" s="130">
        <v>13</v>
      </c>
      <c r="F83" s="190"/>
      <c r="G83" s="131">
        <f>E83*F83</f>
        <v>0</v>
      </c>
      <c r="O83" s="125">
        <v>2</v>
      </c>
      <c r="AA83" s="101">
        <v>1</v>
      </c>
      <c r="AB83" s="101">
        <v>1</v>
      </c>
      <c r="AC83" s="101">
        <v>1</v>
      </c>
      <c r="AZ83" s="101">
        <v>1</v>
      </c>
      <c r="BA83" s="101">
        <f>IF(AZ83=1,G83,0)</f>
        <v>0</v>
      </c>
      <c r="BB83" s="101">
        <f>IF(AZ83=2,G83,0)</f>
        <v>0</v>
      </c>
      <c r="BC83" s="101">
        <f>IF(AZ83=3,G83,0)</f>
        <v>0</v>
      </c>
      <c r="BD83" s="101">
        <f>IF(AZ83=4,G83,0)</f>
        <v>0</v>
      </c>
      <c r="BE83" s="101">
        <f>IF(AZ83=5,G83,0)</f>
        <v>0</v>
      </c>
      <c r="CA83" s="132">
        <v>1</v>
      </c>
      <c r="CB83" s="132">
        <v>1</v>
      </c>
      <c r="CZ83" s="101">
        <v>5.6210000000000003E-2</v>
      </c>
    </row>
    <row r="84" spans="1:104" ht="22.5" x14ac:dyDescent="0.2">
      <c r="A84" s="126">
        <v>22</v>
      </c>
      <c r="B84" s="127" t="s">
        <v>172</v>
      </c>
      <c r="C84" s="128" t="s">
        <v>173</v>
      </c>
      <c r="D84" s="129" t="s">
        <v>171</v>
      </c>
      <c r="E84" s="130">
        <v>2</v>
      </c>
      <c r="F84" s="190"/>
      <c r="G84" s="131">
        <f>E84*F84</f>
        <v>0</v>
      </c>
      <c r="O84" s="125">
        <v>2</v>
      </c>
      <c r="AA84" s="101">
        <v>1</v>
      </c>
      <c r="AB84" s="101">
        <v>1</v>
      </c>
      <c r="AC84" s="101">
        <v>1</v>
      </c>
      <c r="AZ84" s="101">
        <v>1</v>
      </c>
      <c r="BA84" s="101">
        <f>IF(AZ84=1,G84,0)</f>
        <v>0</v>
      </c>
      <c r="BB84" s="101">
        <f>IF(AZ84=2,G84,0)</f>
        <v>0</v>
      </c>
      <c r="BC84" s="101">
        <f>IF(AZ84=3,G84,0)</f>
        <v>0</v>
      </c>
      <c r="BD84" s="101">
        <f>IF(AZ84=4,G84,0)</f>
        <v>0</v>
      </c>
      <c r="BE84" s="101">
        <f>IF(AZ84=5,G84,0)</f>
        <v>0</v>
      </c>
      <c r="CA84" s="132">
        <v>1</v>
      </c>
      <c r="CB84" s="132">
        <v>1</v>
      </c>
      <c r="CZ84" s="101">
        <v>8.616E-2</v>
      </c>
    </row>
    <row r="85" spans="1:104" x14ac:dyDescent="0.2">
      <c r="A85" s="139"/>
      <c r="B85" s="140" t="s">
        <v>66</v>
      </c>
      <c r="C85" s="141" t="str">
        <f>CONCATENATE(B82," ",C82)</f>
        <v>64 Výplně otvorů</v>
      </c>
      <c r="D85" s="142"/>
      <c r="E85" s="143"/>
      <c r="F85" s="144"/>
      <c r="G85" s="145">
        <f>SUM(G82:G84)</f>
        <v>0</v>
      </c>
      <c r="O85" s="125">
        <v>4</v>
      </c>
      <c r="BA85" s="146">
        <f>SUM(BA82:BA84)</f>
        <v>0</v>
      </c>
      <c r="BB85" s="146">
        <f>SUM(BB82:BB84)</f>
        <v>0</v>
      </c>
      <c r="BC85" s="146">
        <f>SUM(BC82:BC84)</f>
        <v>0</v>
      </c>
      <c r="BD85" s="146">
        <f>SUM(BD82:BD84)</f>
        <v>0</v>
      </c>
      <c r="BE85" s="146">
        <f>SUM(BE82:BE84)</f>
        <v>0</v>
      </c>
    </row>
    <row r="86" spans="1:104" x14ac:dyDescent="0.2">
      <c r="A86" s="118" t="s">
        <v>63</v>
      </c>
      <c r="B86" s="119" t="s">
        <v>174</v>
      </c>
      <c r="C86" s="120" t="s">
        <v>175</v>
      </c>
      <c r="D86" s="121"/>
      <c r="E86" s="122"/>
      <c r="F86" s="122"/>
      <c r="G86" s="123"/>
      <c r="H86" s="124"/>
      <c r="I86" s="124"/>
      <c r="O86" s="125">
        <v>1</v>
      </c>
    </row>
    <row r="87" spans="1:104" x14ac:dyDescent="0.2">
      <c r="A87" s="126">
        <v>23</v>
      </c>
      <c r="B87" s="127" t="s">
        <v>176</v>
      </c>
      <c r="C87" s="128" t="s">
        <v>177</v>
      </c>
      <c r="D87" s="129" t="s">
        <v>80</v>
      </c>
      <c r="E87" s="130">
        <v>541.28</v>
      </c>
      <c r="F87" s="190"/>
      <c r="G87" s="131">
        <f>E87*F87</f>
        <v>0</v>
      </c>
      <c r="O87" s="125">
        <v>2</v>
      </c>
      <c r="AA87" s="101">
        <v>1</v>
      </c>
      <c r="AB87" s="101">
        <v>1</v>
      </c>
      <c r="AC87" s="101">
        <v>1</v>
      </c>
      <c r="AZ87" s="101">
        <v>1</v>
      </c>
      <c r="BA87" s="101">
        <f>IF(AZ87=1,G87,0)</f>
        <v>0</v>
      </c>
      <c r="BB87" s="101">
        <f>IF(AZ87=2,G87,0)</f>
        <v>0</v>
      </c>
      <c r="BC87" s="101">
        <f>IF(AZ87=3,G87,0)</f>
        <v>0</v>
      </c>
      <c r="BD87" s="101">
        <f>IF(AZ87=4,G87,0)</f>
        <v>0</v>
      </c>
      <c r="BE87" s="101">
        <f>IF(AZ87=5,G87,0)</f>
        <v>0</v>
      </c>
      <c r="CA87" s="132">
        <v>1</v>
      </c>
      <c r="CB87" s="132">
        <v>1</v>
      </c>
      <c r="CZ87" s="101">
        <v>1.8380000000000001E-2</v>
      </c>
    </row>
    <row r="88" spans="1:104" x14ac:dyDescent="0.2">
      <c r="A88" s="133"/>
      <c r="B88" s="135"/>
      <c r="C88" s="237" t="s">
        <v>178</v>
      </c>
      <c r="D88" s="238"/>
      <c r="E88" s="136">
        <v>144.53</v>
      </c>
      <c r="F88" s="137"/>
      <c r="G88" s="138"/>
      <c r="M88" s="134" t="s">
        <v>178</v>
      </c>
      <c r="O88" s="125"/>
    </row>
    <row r="89" spans="1:104" x14ac:dyDescent="0.2">
      <c r="A89" s="133"/>
      <c r="B89" s="135"/>
      <c r="C89" s="237" t="s">
        <v>179</v>
      </c>
      <c r="D89" s="238"/>
      <c r="E89" s="136">
        <v>148.01</v>
      </c>
      <c r="F89" s="137"/>
      <c r="G89" s="138"/>
      <c r="M89" s="134" t="s">
        <v>179</v>
      </c>
      <c r="O89" s="125"/>
    </row>
    <row r="90" spans="1:104" x14ac:dyDescent="0.2">
      <c r="A90" s="133"/>
      <c r="B90" s="135"/>
      <c r="C90" s="237" t="s">
        <v>180</v>
      </c>
      <c r="D90" s="238"/>
      <c r="E90" s="136">
        <v>113.57</v>
      </c>
      <c r="F90" s="137"/>
      <c r="G90" s="138"/>
      <c r="M90" s="134" t="s">
        <v>180</v>
      </c>
      <c r="O90" s="125"/>
    </row>
    <row r="91" spans="1:104" x14ac:dyDescent="0.2">
      <c r="A91" s="133"/>
      <c r="B91" s="135"/>
      <c r="C91" s="237" t="s">
        <v>181</v>
      </c>
      <c r="D91" s="238"/>
      <c r="E91" s="136">
        <v>113.57</v>
      </c>
      <c r="F91" s="137"/>
      <c r="G91" s="138"/>
      <c r="M91" s="134" t="s">
        <v>181</v>
      </c>
      <c r="O91" s="125"/>
    </row>
    <row r="92" spans="1:104" x14ac:dyDescent="0.2">
      <c r="A92" s="133"/>
      <c r="B92" s="135"/>
      <c r="C92" s="237" t="s">
        <v>182</v>
      </c>
      <c r="D92" s="238"/>
      <c r="E92" s="136">
        <v>21.6</v>
      </c>
      <c r="F92" s="137"/>
      <c r="G92" s="138"/>
      <c r="M92" s="134" t="s">
        <v>182</v>
      </c>
      <c r="O92" s="125"/>
    </row>
    <row r="93" spans="1:104" x14ac:dyDescent="0.2">
      <c r="A93" s="126">
        <v>24</v>
      </c>
      <c r="B93" s="127" t="s">
        <v>183</v>
      </c>
      <c r="C93" s="128" t="s">
        <v>184</v>
      </c>
      <c r="D93" s="129" t="s">
        <v>80</v>
      </c>
      <c r="E93" s="130">
        <v>1082.56</v>
      </c>
      <c r="F93" s="190"/>
      <c r="G93" s="131">
        <f>E93*F93</f>
        <v>0</v>
      </c>
      <c r="O93" s="125">
        <v>2</v>
      </c>
      <c r="AA93" s="101">
        <v>1</v>
      </c>
      <c r="AB93" s="101">
        <v>1</v>
      </c>
      <c r="AC93" s="101">
        <v>1</v>
      </c>
      <c r="AZ93" s="101">
        <v>1</v>
      </c>
      <c r="BA93" s="101">
        <f>IF(AZ93=1,G93,0)</f>
        <v>0</v>
      </c>
      <c r="BB93" s="101">
        <f>IF(AZ93=2,G93,0)</f>
        <v>0</v>
      </c>
      <c r="BC93" s="101">
        <f>IF(AZ93=3,G93,0)</f>
        <v>0</v>
      </c>
      <c r="BD93" s="101">
        <f>IF(AZ93=4,G93,0)</f>
        <v>0</v>
      </c>
      <c r="BE93" s="101">
        <f>IF(AZ93=5,G93,0)</f>
        <v>0</v>
      </c>
      <c r="CA93" s="132">
        <v>1</v>
      </c>
      <c r="CB93" s="132">
        <v>1</v>
      </c>
      <c r="CZ93" s="101">
        <v>8.1999999999999998E-4</v>
      </c>
    </row>
    <row r="94" spans="1:104" x14ac:dyDescent="0.2">
      <c r="A94" s="133"/>
      <c r="B94" s="135"/>
      <c r="C94" s="237" t="s">
        <v>185</v>
      </c>
      <c r="D94" s="238"/>
      <c r="E94" s="136">
        <v>1082.56</v>
      </c>
      <c r="F94" s="137"/>
      <c r="G94" s="138"/>
      <c r="M94" s="134" t="s">
        <v>185</v>
      </c>
      <c r="O94" s="125"/>
    </row>
    <row r="95" spans="1:104" x14ac:dyDescent="0.2">
      <c r="A95" s="126">
        <v>25</v>
      </c>
      <c r="B95" s="127" t="s">
        <v>186</v>
      </c>
      <c r="C95" s="128" t="s">
        <v>187</v>
      </c>
      <c r="D95" s="129" t="s">
        <v>80</v>
      </c>
      <c r="E95" s="130">
        <v>541.28</v>
      </c>
      <c r="F95" s="190"/>
      <c r="G95" s="131">
        <f>E95*F95</f>
        <v>0</v>
      </c>
      <c r="O95" s="125">
        <v>2</v>
      </c>
      <c r="AA95" s="101">
        <v>1</v>
      </c>
      <c r="AB95" s="101">
        <v>1</v>
      </c>
      <c r="AC95" s="101">
        <v>1</v>
      </c>
      <c r="AZ95" s="101">
        <v>1</v>
      </c>
      <c r="BA95" s="101">
        <f>IF(AZ95=1,G95,0)</f>
        <v>0</v>
      </c>
      <c r="BB95" s="101">
        <f>IF(AZ95=2,G95,0)</f>
        <v>0</v>
      </c>
      <c r="BC95" s="101">
        <f>IF(AZ95=3,G95,0)</f>
        <v>0</v>
      </c>
      <c r="BD95" s="101">
        <f>IF(AZ95=4,G95,0)</f>
        <v>0</v>
      </c>
      <c r="BE95" s="101">
        <f>IF(AZ95=5,G95,0)</f>
        <v>0</v>
      </c>
      <c r="CA95" s="132">
        <v>1</v>
      </c>
      <c r="CB95" s="132">
        <v>1</v>
      </c>
      <c r="CZ95" s="101">
        <v>0</v>
      </c>
    </row>
    <row r="96" spans="1:104" ht="22.5" x14ac:dyDescent="0.2">
      <c r="A96" s="126">
        <v>26</v>
      </c>
      <c r="B96" s="127" t="s">
        <v>188</v>
      </c>
      <c r="C96" s="128" t="s">
        <v>189</v>
      </c>
      <c r="D96" s="129" t="s">
        <v>80</v>
      </c>
      <c r="E96" s="130">
        <v>110.9</v>
      </c>
      <c r="F96" s="190"/>
      <c r="G96" s="131">
        <f>E96*F96</f>
        <v>0</v>
      </c>
      <c r="O96" s="125">
        <v>2</v>
      </c>
      <c r="AA96" s="101">
        <v>1</v>
      </c>
      <c r="AB96" s="101">
        <v>1</v>
      </c>
      <c r="AC96" s="101">
        <v>1</v>
      </c>
      <c r="AZ96" s="101">
        <v>1</v>
      </c>
      <c r="BA96" s="101">
        <f>IF(AZ96=1,G96,0)</f>
        <v>0</v>
      </c>
      <c r="BB96" s="101">
        <f>IF(AZ96=2,G96,0)</f>
        <v>0</v>
      </c>
      <c r="BC96" s="101">
        <f>IF(AZ96=3,G96,0)</f>
        <v>0</v>
      </c>
      <c r="BD96" s="101">
        <f>IF(AZ96=4,G96,0)</f>
        <v>0</v>
      </c>
      <c r="BE96" s="101">
        <f>IF(AZ96=5,G96,0)</f>
        <v>0</v>
      </c>
      <c r="CA96" s="132">
        <v>1</v>
      </c>
      <c r="CB96" s="132">
        <v>1</v>
      </c>
      <c r="CZ96" s="101">
        <v>1.2099999999999999E-3</v>
      </c>
    </row>
    <row r="97" spans="1:104" x14ac:dyDescent="0.2">
      <c r="A97" s="126">
        <v>27</v>
      </c>
      <c r="B97" s="127" t="s">
        <v>190</v>
      </c>
      <c r="C97" s="128" t="s">
        <v>191</v>
      </c>
      <c r="D97" s="129" t="s">
        <v>80</v>
      </c>
      <c r="E97" s="130">
        <v>541.28</v>
      </c>
      <c r="F97" s="190"/>
      <c r="G97" s="131">
        <f>E97*F97</f>
        <v>0</v>
      </c>
      <c r="O97" s="125">
        <v>2</v>
      </c>
      <c r="AA97" s="101">
        <v>1</v>
      </c>
      <c r="AB97" s="101">
        <v>1</v>
      </c>
      <c r="AC97" s="101">
        <v>1</v>
      </c>
      <c r="AZ97" s="101">
        <v>1</v>
      </c>
      <c r="BA97" s="101">
        <f>IF(AZ97=1,G97,0)</f>
        <v>0</v>
      </c>
      <c r="BB97" s="101">
        <f>IF(AZ97=2,G97,0)</f>
        <v>0</v>
      </c>
      <c r="BC97" s="101">
        <f>IF(AZ97=3,G97,0)</f>
        <v>0</v>
      </c>
      <c r="BD97" s="101">
        <f>IF(AZ97=4,G97,0)</f>
        <v>0</v>
      </c>
      <c r="BE97" s="101">
        <f>IF(AZ97=5,G97,0)</f>
        <v>0</v>
      </c>
      <c r="CA97" s="132">
        <v>1</v>
      </c>
      <c r="CB97" s="132">
        <v>1</v>
      </c>
      <c r="CZ97" s="101">
        <v>0</v>
      </c>
    </row>
    <row r="98" spans="1:104" x14ac:dyDescent="0.2">
      <c r="A98" s="126">
        <v>28</v>
      </c>
      <c r="B98" s="127" t="s">
        <v>192</v>
      </c>
      <c r="C98" s="128" t="s">
        <v>193</v>
      </c>
      <c r="D98" s="129" t="s">
        <v>80</v>
      </c>
      <c r="E98" s="130">
        <v>1082.56</v>
      </c>
      <c r="F98" s="190"/>
      <c r="G98" s="131">
        <f>E98*F98</f>
        <v>0</v>
      </c>
      <c r="O98" s="125">
        <v>2</v>
      </c>
      <c r="AA98" s="101">
        <v>1</v>
      </c>
      <c r="AB98" s="101">
        <v>1</v>
      </c>
      <c r="AC98" s="101">
        <v>1</v>
      </c>
      <c r="AZ98" s="101">
        <v>1</v>
      </c>
      <c r="BA98" s="101">
        <f>IF(AZ98=1,G98,0)</f>
        <v>0</v>
      </c>
      <c r="BB98" s="101">
        <f>IF(AZ98=2,G98,0)</f>
        <v>0</v>
      </c>
      <c r="BC98" s="101">
        <f>IF(AZ98=3,G98,0)</f>
        <v>0</v>
      </c>
      <c r="BD98" s="101">
        <f>IF(AZ98=4,G98,0)</f>
        <v>0</v>
      </c>
      <c r="BE98" s="101">
        <f>IF(AZ98=5,G98,0)</f>
        <v>0</v>
      </c>
      <c r="CA98" s="132">
        <v>1</v>
      </c>
      <c r="CB98" s="132">
        <v>1</v>
      </c>
      <c r="CZ98" s="101">
        <v>5.0000000000000002E-5</v>
      </c>
    </row>
    <row r="99" spans="1:104" x14ac:dyDescent="0.2">
      <c r="A99" s="126">
        <v>29</v>
      </c>
      <c r="B99" s="127" t="s">
        <v>194</v>
      </c>
      <c r="C99" s="128" t="s">
        <v>195</v>
      </c>
      <c r="D99" s="129" t="s">
        <v>80</v>
      </c>
      <c r="E99" s="130">
        <v>541.28</v>
      </c>
      <c r="F99" s="190"/>
      <c r="G99" s="131">
        <f>E99*F99</f>
        <v>0</v>
      </c>
      <c r="O99" s="125">
        <v>2</v>
      </c>
      <c r="AA99" s="101">
        <v>1</v>
      </c>
      <c r="AB99" s="101">
        <v>1</v>
      </c>
      <c r="AC99" s="101">
        <v>1</v>
      </c>
      <c r="AZ99" s="101">
        <v>1</v>
      </c>
      <c r="BA99" s="101">
        <f>IF(AZ99=1,G99,0)</f>
        <v>0</v>
      </c>
      <c r="BB99" s="101">
        <f>IF(AZ99=2,G99,0)</f>
        <v>0</v>
      </c>
      <c r="BC99" s="101">
        <f>IF(AZ99=3,G99,0)</f>
        <v>0</v>
      </c>
      <c r="BD99" s="101">
        <f>IF(AZ99=4,G99,0)</f>
        <v>0</v>
      </c>
      <c r="BE99" s="101">
        <f>IF(AZ99=5,G99,0)</f>
        <v>0</v>
      </c>
      <c r="CA99" s="132">
        <v>1</v>
      </c>
      <c r="CB99" s="132">
        <v>1</v>
      </c>
      <c r="CZ99" s="101">
        <v>0</v>
      </c>
    </row>
    <row r="100" spans="1:104" x14ac:dyDescent="0.2">
      <c r="A100" s="139"/>
      <c r="B100" s="140" t="s">
        <v>66</v>
      </c>
      <c r="C100" s="141" t="str">
        <f>CONCATENATE(B86," ",C86)</f>
        <v>94 Lešení a stavební výtahy</v>
      </c>
      <c r="D100" s="142"/>
      <c r="E100" s="143"/>
      <c r="F100" s="144"/>
      <c r="G100" s="145">
        <f>SUM(G86:G99)</f>
        <v>0</v>
      </c>
      <c r="O100" s="125">
        <v>4</v>
      </c>
      <c r="BA100" s="146">
        <f>SUM(BA86:BA99)</f>
        <v>0</v>
      </c>
      <c r="BB100" s="146">
        <f>SUM(BB86:BB99)</f>
        <v>0</v>
      </c>
      <c r="BC100" s="146">
        <f>SUM(BC86:BC99)</f>
        <v>0</v>
      </c>
      <c r="BD100" s="146">
        <f>SUM(BD86:BD99)</f>
        <v>0</v>
      </c>
      <c r="BE100" s="146">
        <f>SUM(BE86:BE99)</f>
        <v>0</v>
      </c>
    </row>
    <row r="101" spans="1:104" x14ac:dyDescent="0.2">
      <c r="A101" s="118" t="s">
        <v>63</v>
      </c>
      <c r="B101" s="119" t="s">
        <v>196</v>
      </c>
      <c r="C101" s="120" t="s">
        <v>197</v>
      </c>
      <c r="D101" s="121"/>
      <c r="E101" s="122"/>
      <c r="F101" s="122"/>
      <c r="G101" s="123"/>
      <c r="H101" s="124"/>
      <c r="I101" s="124"/>
      <c r="O101" s="125">
        <v>1</v>
      </c>
    </row>
    <row r="102" spans="1:104" x14ac:dyDescent="0.2">
      <c r="A102" s="126">
        <v>30</v>
      </c>
      <c r="B102" s="127" t="s">
        <v>198</v>
      </c>
      <c r="C102" s="128" t="s">
        <v>199</v>
      </c>
      <c r="D102" s="129" t="s">
        <v>80</v>
      </c>
      <c r="E102" s="130">
        <v>579.76800000000003</v>
      </c>
      <c r="F102" s="190"/>
      <c r="G102" s="131">
        <f>E102*F102</f>
        <v>0</v>
      </c>
      <c r="O102" s="125">
        <v>2</v>
      </c>
      <c r="AA102" s="101">
        <v>1</v>
      </c>
      <c r="AB102" s="101">
        <v>1</v>
      </c>
      <c r="AC102" s="101">
        <v>1</v>
      </c>
      <c r="AZ102" s="101">
        <v>1</v>
      </c>
      <c r="BA102" s="101">
        <f>IF(AZ102=1,G102,0)</f>
        <v>0</v>
      </c>
      <c r="BB102" s="101">
        <f>IF(AZ102=2,G102,0)</f>
        <v>0</v>
      </c>
      <c r="BC102" s="101">
        <f>IF(AZ102=3,G102,0)</f>
        <v>0</v>
      </c>
      <c r="BD102" s="101">
        <f>IF(AZ102=4,G102,0)</f>
        <v>0</v>
      </c>
      <c r="BE102" s="101">
        <f>IF(AZ102=5,G102,0)</f>
        <v>0</v>
      </c>
      <c r="CA102" s="132">
        <v>1</v>
      </c>
      <c r="CB102" s="132">
        <v>1</v>
      </c>
      <c r="CZ102" s="101">
        <v>4.0000000000000003E-5</v>
      </c>
    </row>
    <row r="103" spans="1:104" x14ac:dyDescent="0.2">
      <c r="A103" s="133"/>
      <c r="B103" s="135"/>
      <c r="C103" s="237" t="s">
        <v>200</v>
      </c>
      <c r="D103" s="238"/>
      <c r="E103" s="136">
        <v>579.76800000000003</v>
      </c>
      <c r="F103" s="137"/>
      <c r="G103" s="138"/>
      <c r="M103" s="134" t="s">
        <v>200</v>
      </c>
      <c r="O103" s="125"/>
    </row>
    <row r="104" spans="1:104" x14ac:dyDescent="0.2">
      <c r="A104" s="126">
        <v>31</v>
      </c>
      <c r="B104" s="127" t="s">
        <v>201</v>
      </c>
      <c r="C104" s="128" t="s">
        <v>202</v>
      </c>
      <c r="D104" s="129" t="s">
        <v>96</v>
      </c>
      <c r="E104" s="130">
        <v>21.9</v>
      </c>
      <c r="F104" s="190"/>
      <c r="G104" s="131">
        <f>E104*F104</f>
        <v>0</v>
      </c>
      <c r="O104" s="125">
        <v>2</v>
      </c>
      <c r="AA104" s="101">
        <v>1</v>
      </c>
      <c r="AB104" s="101">
        <v>1</v>
      </c>
      <c r="AC104" s="101">
        <v>1</v>
      </c>
      <c r="AZ104" s="101">
        <v>1</v>
      </c>
      <c r="BA104" s="101">
        <f>IF(AZ104=1,G104,0)</f>
        <v>0</v>
      </c>
      <c r="BB104" s="101">
        <f>IF(AZ104=2,G104,0)</f>
        <v>0</v>
      </c>
      <c r="BC104" s="101">
        <f>IF(AZ104=3,G104,0)</f>
        <v>0</v>
      </c>
      <c r="BD104" s="101">
        <f>IF(AZ104=4,G104,0)</f>
        <v>0</v>
      </c>
      <c r="BE104" s="101">
        <f>IF(AZ104=5,G104,0)</f>
        <v>0</v>
      </c>
      <c r="CA104" s="132">
        <v>1</v>
      </c>
      <c r="CB104" s="132">
        <v>1</v>
      </c>
      <c r="CZ104" s="101">
        <v>1.4E-3</v>
      </c>
    </row>
    <row r="105" spans="1:104" x14ac:dyDescent="0.2">
      <c r="A105" s="133"/>
      <c r="B105" s="135"/>
      <c r="C105" s="237" t="s">
        <v>203</v>
      </c>
      <c r="D105" s="238"/>
      <c r="E105" s="136">
        <v>21.9</v>
      </c>
      <c r="F105" s="137"/>
      <c r="G105" s="138"/>
      <c r="M105" s="134" t="s">
        <v>203</v>
      </c>
      <c r="O105" s="125"/>
    </row>
    <row r="106" spans="1:104" x14ac:dyDescent="0.2">
      <c r="A106" s="139"/>
      <c r="B106" s="140" t="s">
        <v>66</v>
      </c>
      <c r="C106" s="141" t="str">
        <f>CONCATENATE(B101," ",C101)</f>
        <v>95 Dokončující konstrukce a práce</v>
      </c>
      <c r="D106" s="142"/>
      <c r="E106" s="143"/>
      <c r="F106" s="144"/>
      <c r="G106" s="145">
        <f>SUM(G101:G105)</f>
        <v>0</v>
      </c>
      <c r="O106" s="125">
        <v>4</v>
      </c>
      <c r="BA106" s="146">
        <f>SUM(BA101:BA105)</f>
        <v>0</v>
      </c>
      <c r="BB106" s="146">
        <f>SUM(BB101:BB105)</f>
        <v>0</v>
      </c>
      <c r="BC106" s="146">
        <f>SUM(BC101:BC105)</f>
        <v>0</v>
      </c>
      <c r="BD106" s="146">
        <f>SUM(BD101:BD105)</f>
        <v>0</v>
      </c>
      <c r="BE106" s="146">
        <f>SUM(BE101:BE105)</f>
        <v>0</v>
      </c>
    </row>
    <row r="107" spans="1:104" x14ac:dyDescent="0.2">
      <c r="A107" s="118" t="s">
        <v>63</v>
      </c>
      <c r="B107" s="119" t="s">
        <v>204</v>
      </c>
      <c r="C107" s="120" t="s">
        <v>205</v>
      </c>
      <c r="D107" s="121"/>
      <c r="E107" s="122"/>
      <c r="F107" s="122"/>
      <c r="G107" s="123"/>
      <c r="H107" s="124"/>
      <c r="I107" s="124"/>
      <c r="O107" s="125">
        <v>1</v>
      </c>
    </row>
    <row r="108" spans="1:104" x14ac:dyDescent="0.2">
      <c r="A108" s="126">
        <v>32</v>
      </c>
      <c r="B108" s="127" t="s">
        <v>206</v>
      </c>
      <c r="C108" s="128" t="s">
        <v>207</v>
      </c>
      <c r="D108" s="129" t="s">
        <v>72</v>
      </c>
      <c r="E108" s="130">
        <v>1.0125</v>
      </c>
      <c r="F108" s="190"/>
      <c r="G108" s="131">
        <f>E108*F108</f>
        <v>0</v>
      </c>
      <c r="O108" s="125">
        <v>2</v>
      </c>
      <c r="AA108" s="101">
        <v>1</v>
      </c>
      <c r="AB108" s="101">
        <v>1</v>
      </c>
      <c r="AC108" s="101">
        <v>1</v>
      </c>
      <c r="AZ108" s="101">
        <v>1</v>
      </c>
      <c r="BA108" s="101">
        <f>IF(AZ108=1,G108,0)</f>
        <v>0</v>
      </c>
      <c r="BB108" s="101">
        <f>IF(AZ108=2,G108,0)</f>
        <v>0</v>
      </c>
      <c r="BC108" s="101">
        <f>IF(AZ108=3,G108,0)</f>
        <v>0</v>
      </c>
      <c r="BD108" s="101">
        <f>IF(AZ108=4,G108,0)</f>
        <v>0</v>
      </c>
      <c r="BE108" s="101">
        <f>IF(AZ108=5,G108,0)</f>
        <v>0</v>
      </c>
      <c r="CA108" s="132">
        <v>1</v>
      </c>
      <c r="CB108" s="132">
        <v>1</v>
      </c>
      <c r="CZ108" s="101">
        <v>0</v>
      </c>
    </row>
    <row r="109" spans="1:104" x14ac:dyDescent="0.2">
      <c r="A109" s="133"/>
      <c r="B109" s="135"/>
      <c r="C109" s="237" t="s">
        <v>77</v>
      </c>
      <c r="D109" s="238"/>
      <c r="E109" s="136">
        <v>1.0125</v>
      </c>
      <c r="F109" s="137"/>
      <c r="G109" s="138"/>
      <c r="M109" s="134" t="s">
        <v>77</v>
      </c>
      <c r="O109" s="125"/>
    </row>
    <row r="110" spans="1:104" x14ac:dyDescent="0.2">
      <c r="A110" s="126">
        <v>33</v>
      </c>
      <c r="B110" s="127" t="s">
        <v>208</v>
      </c>
      <c r="C110" s="128" t="s">
        <v>209</v>
      </c>
      <c r="D110" s="129" t="s">
        <v>80</v>
      </c>
      <c r="E110" s="130">
        <v>23.6</v>
      </c>
      <c r="F110" s="190"/>
      <c r="G110" s="131">
        <f>E110*F110</f>
        <v>0</v>
      </c>
      <c r="O110" s="125">
        <v>2</v>
      </c>
      <c r="AA110" s="101">
        <v>1</v>
      </c>
      <c r="AB110" s="101">
        <v>1</v>
      </c>
      <c r="AC110" s="101">
        <v>1</v>
      </c>
      <c r="AZ110" s="101">
        <v>1</v>
      </c>
      <c r="BA110" s="101">
        <f>IF(AZ110=1,G110,0)</f>
        <v>0</v>
      </c>
      <c r="BB110" s="101">
        <f>IF(AZ110=2,G110,0)</f>
        <v>0</v>
      </c>
      <c r="BC110" s="101">
        <f>IF(AZ110=3,G110,0)</f>
        <v>0</v>
      </c>
      <c r="BD110" s="101">
        <f>IF(AZ110=4,G110,0)</f>
        <v>0</v>
      </c>
      <c r="BE110" s="101">
        <f>IF(AZ110=5,G110,0)</f>
        <v>0</v>
      </c>
      <c r="CA110" s="132">
        <v>1</v>
      </c>
      <c r="CB110" s="132">
        <v>1</v>
      </c>
      <c r="CZ110" s="101">
        <v>0</v>
      </c>
    </row>
    <row r="111" spans="1:104" x14ac:dyDescent="0.2">
      <c r="A111" s="126">
        <v>34</v>
      </c>
      <c r="B111" s="127" t="s">
        <v>210</v>
      </c>
      <c r="C111" s="128" t="s">
        <v>211</v>
      </c>
      <c r="D111" s="129" t="s">
        <v>80</v>
      </c>
      <c r="E111" s="130">
        <v>23.6</v>
      </c>
      <c r="F111" s="190"/>
      <c r="G111" s="131">
        <f>E111*F111</f>
        <v>0</v>
      </c>
      <c r="O111" s="125">
        <v>2</v>
      </c>
      <c r="AA111" s="101">
        <v>1</v>
      </c>
      <c r="AB111" s="101">
        <v>1</v>
      </c>
      <c r="AC111" s="101">
        <v>1</v>
      </c>
      <c r="AZ111" s="101">
        <v>1</v>
      </c>
      <c r="BA111" s="101">
        <f>IF(AZ111=1,G111,0)</f>
        <v>0</v>
      </c>
      <c r="BB111" s="101">
        <f>IF(AZ111=2,G111,0)</f>
        <v>0</v>
      </c>
      <c r="BC111" s="101">
        <f>IF(AZ111=3,G111,0)</f>
        <v>0</v>
      </c>
      <c r="BD111" s="101">
        <f>IF(AZ111=4,G111,0)</f>
        <v>0</v>
      </c>
      <c r="BE111" s="101">
        <f>IF(AZ111=5,G111,0)</f>
        <v>0</v>
      </c>
      <c r="CA111" s="132">
        <v>1</v>
      </c>
      <c r="CB111" s="132">
        <v>1</v>
      </c>
      <c r="CZ111" s="101">
        <v>0</v>
      </c>
    </row>
    <row r="112" spans="1:104" x14ac:dyDescent="0.2">
      <c r="A112" s="133"/>
      <c r="B112" s="135"/>
      <c r="C112" s="237" t="s">
        <v>212</v>
      </c>
      <c r="D112" s="238"/>
      <c r="E112" s="136">
        <v>4</v>
      </c>
      <c r="F112" s="137"/>
      <c r="G112" s="138"/>
      <c r="M112" s="134" t="s">
        <v>212</v>
      </c>
      <c r="O112" s="125"/>
    </row>
    <row r="113" spans="1:104" x14ac:dyDescent="0.2">
      <c r="A113" s="133"/>
      <c r="B113" s="135"/>
      <c r="C113" s="237" t="s">
        <v>213</v>
      </c>
      <c r="D113" s="238"/>
      <c r="E113" s="136">
        <v>9.8000000000000007</v>
      </c>
      <c r="F113" s="137"/>
      <c r="G113" s="138"/>
      <c r="M113" s="134" t="s">
        <v>213</v>
      </c>
      <c r="O113" s="125"/>
    </row>
    <row r="114" spans="1:104" x14ac:dyDescent="0.2">
      <c r="A114" s="133"/>
      <c r="B114" s="135"/>
      <c r="C114" s="237" t="s">
        <v>214</v>
      </c>
      <c r="D114" s="238"/>
      <c r="E114" s="136">
        <v>9.8000000000000007</v>
      </c>
      <c r="F114" s="137"/>
      <c r="G114" s="138"/>
      <c r="M114" s="134" t="s">
        <v>214</v>
      </c>
      <c r="O114" s="125"/>
    </row>
    <row r="115" spans="1:104" x14ac:dyDescent="0.2">
      <c r="A115" s="133"/>
      <c r="B115" s="135"/>
      <c r="C115" s="237" t="s">
        <v>215</v>
      </c>
      <c r="D115" s="238"/>
      <c r="E115" s="136">
        <v>0</v>
      </c>
      <c r="F115" s="137"/>
      <c r="G115" s="138"/>
      <c r="M115" s="134" t="s">
        <v>215</v>
      </c>
      <c r="O115" s="125"/>
    </row>
    <row r="116" spans="1:104" x14ac:dyDescent="0.2">
      <c r="A116" s="126">
        <v>35</v>
      </c>
      <c r="B116" s="127" t="s">
        <v>216</v>
      </c>
      <c r="C116" s="128" t="s">
        <v>217</v>
      </c>
      <c r="D116" s="129" t="s">
        <v>80</v>
      </c>
      <c r="E116" s="130">
        <v>23.6</v>
      </c>
      <c r="F116" s="190"/>
      <c r="G116" s="131">
        <f>E116*F116</f>
        <v>0</v>
      </c>
      <c r="O116" s="125">
        <v>2</v>
      </c>
      <c r="AA116" s="101">
        <v>1</v>
      </c>
      <c r="AB116" s="101">
        <v>1</v>
      </c>
      <c r="AC116" s="101">
        <v>1</v>
      </c>
      <c r="AZ116" s="101">
        <v>1</v>
      </c>
      <c r="BA116" s="101">
        <f>IF(AZ116=1,G116,0)</f>
        <v>0</v>
      </c>
      <c r="BB116" s="101">
        <f>IF(AZ116=2,G116,0)</f>
        <v>0</v>
      </c>
      <c r="BC116" s="101">
        <f>IF(AZ116=3,G116,0)</f>
        <v>0</v>
      </c>
      <c r="BD116" s="101">
        <f>IF(AZ116=4,G116,0)</f>
        <v>0</v>
      </c>
      <c r="BE116" s="101">
        <f>IF(AZ116=5,G116,0)</f>
        <v>0</v>
      </c>
      <c r="CA116" s="132">
        <v>1</v>
      </c>
      <c r="CB116" s="132">
        <v>1</v>
      </c>
      <c r="CZ116" s="101">
        <v>0</v>
      </c>
    </row>
    <row r="117" spans="1:104" x14ac:dyDescent="0.2">
      <c r="A117" s="126">
        <v>36</v>
      </c>
      <c r="B117" s="127" t="s">
        <v>218</v>
      </c>
      <c r="C117" s="128" t="s">
        <v>219</v>
      </c>
      <c r="D117" s="129" t="s">
        <v>80</v>
      </c>
      <c r="E117" s="130">
        <v>50.96</v>
      </c>
      <c r="F117" s="190"/>
      <c r="G117" s="131">
        <f>E117*F117</f>
        <v>0</v>
      </c>
      <c r="O117" s="125">
        <v>2</v>
      </c>
      <c r="AA117" s="101">
        <v>1</v>
      </c>
      <c r="AB117" s="101">
        <v>1</v>
      </c>
      <c r="AC117" s="101">
        <v>1</v>
      </c>
      <c r="AZ117" s="101">
        <v>1</v>
      </c>
      <c r="BA117" s="101">
        <f>IF(AZ117=1,G117,0)</f>
        <v>0</v>
      </c>
      <c r="BB117" s="101">
        <f>IF(AZ117=2,G117,0)</f>
        <v>0</v>
      </c>
      <c r="BC117" s="101">
        <f>IF(AZ117=3,G117,0)</f>
        <v>0</v>
      </c>
      <c r="BD117" s="101">
        <f>IF(AZ117=4,G117,0)</f>
        <v>0</v>
      </c>
      <c r="BE117" s="101">
        <f>IF(AZ117=5,G117,0)</f>
        <v>0</v>
      </c>
      <c r="CA117" s="132">
        <v>1</v>
      </c>
      <c r="CB117" s="132">
        <v>1</v>
      </c>
      <c r="CZ117" s="101">
        <v>0</v>
      </c>
    </row>
    <row r="118" spans="1:104" x14ac:dyDescent="0.2">
      <c r="A118" s="133"/>
      <c r="B118" s="135"/>
      <c r="C118" s="237" t="s">
        <v>220</v>
      </c>
      <c r="D118" s="238"/>
      <c r="E118" s="136">
        <v>2.056</v>
      </c>
      <c r="F118" s="137"/>
      <c r="G118" s="138"/>
      <c r="M118" s="134" t="s">
        <v>220</v>
      </c>
      <c r="O118" s="125"/>
    </row>
    <row r="119" spans="1:104" x14ac:dyDescent="0.2">
      <c r="A119" s="133"/>
      <c r="B119" s="135"/>
      <c r="C119" s="237" t="s">
        <v>221</v>
      </c>
      <c r="D119" s="238"/>
      <c r="E119" s="136">
        <v>4.9859999999999998</v>
      </c>
      <c r="F119" s="137"/>
      <c r="G119" s="138"/>
      <c r="M119" s="134" t="s">
        <v>221</v>
      </c>
      <c r="O119" s="125"/>
    </row>
    <row r="120" spans="1:104" x14ac:dyDescent="0.2">
      <c r="A120" s="133"/>
      <c r="B120" s="135"/>
      <c r="C120" s="237" t="s">
        <v>222</v>
      </c>
      <c r="D120" s="238"/>
      <c r="E120" s="136">
        <v>1.3680000000000001</v>
      </c>
      <c r="F120" s="137"/>
      <c r="G120" s="138"/>
      <c r="M120" s="134" t="s">
        <v>222</v>
      </c>
      <c r="O120" s="125"/>
    </row>
    <row r="121" spans="1:104" x14ac:dyDescent="0.2">
      <c r="A121" s="133"/>
      <c r="B121" s="135"/>
      <c r="C121" s="237" t="s">
        <v>223</v>
      </c>
      <c r="D121" s="238"/>
      <c r="E121" s="136">
        <v>7.5</v>
      </c>
      <c r="F121" s="137"/>
      <c r="G121" s="138"/>
      <c r="M121" s="134" t="s">
        <v>223</v>
      </c>
      <c r="O121" s="125"/>
    </row>
    <row r="122" spans="1:104" x14ac:dyDescent="0.2">
      <c r="A122" s="133"/>
      <c r="B122" s="135"/>
      <c r="C122" s="237" t="s">
        <v>224</v>
      </c>
      <c r="D122" s="238"/>
      <c r="E122" s="136">
        <v>2.4</v>
      </c>
      <c r="F122" s="137"/>
      <c r="G122" s="138"/>
      <c r="M122" s="134" t="s">
        <v>224</v>
      </c>
      <c r="O122" s="125"/>
    </row>
    <row r="123" spans="1:104" x14ac:dyDescent="0.2">
      <c r="A123" s="133"/>
      <c r="B123" s="135"/>
      <c r="C123" s="237" t="s">
        <v>225</v>
      </c>
      <c r="D123" s="238"/>
      <c r="E123" s="136">
        <v>3.6</v>
      </c>
      <c r="F123" s="137"/>
      <c r="G123" s="138"/>
      <c r="M123" s="134" t="s">
        <v>225</v>
      </c>
      <c r="O123" s="125"/>
    </row>
    <row r="124" spans="1:104" x14ac:dyDescent="0.2">
      <c r="A124" s="133"/>
      <c r="B124" s="135"/>
      <c r="C124" s="237" t="s">
        <v>226</v>
      </c>
      <c r="D124" s="238"/>
      <c r="E124" s="136">
        <v>13.05</v>
      </c>
      <c r="F124" s="137"/>
      <c r="G124" s="138"/>
      <c r="M124" s="134" t="s">
        <v>226</v>
      </c>
      <c r="O124" s="125"/>
    </row>
    <row r="125" spans="1:104" x14ac:dyDescent="0.2">
      <c r="A125" s="133"/>
      <c r="B125" s="135"/>
      <c r="C125" s="237" t="s">
        <v>227</v>
      </c>
      <c r="D125" s="238"/>
      <c r="E125" s="136">
        <v>5.4</v>
      </c>
      <c r="F125" s="137"/>
      <c r="G125" s="138"/>
      <c r="M125" s="134" t="s">
        <v>227</v>
      </c>
      <c r="O125" s="125"/>
    </row>
    <row r="126" spans="1:104" x14ac:dyDescent="0.2">
      <c r="A126" s="133"/>
      <c r="B126" s="135"/>
      <c r="C126" s="237" t="s">
        <v>228</v>
      </c>
      <c r="D126" s="238"/>
      <c r="E126" s="136">
        <v>3.1</v>
      </c>
      <c r="F126" s="137"/>
      <c r="G126" s="138"/>
      <c r="M126" s="134" t="s">
        <v>228</v>
      </c>
      <c r="O126" s="125"/>
    </row>
    <row r="127" spans="1:104" x14ac:dyDescent="0.2">
      <c r="A127" s="133"/>
      <c r="B127" s="135"/>
      <c r="C127" s="237" t="s">
        <v>229</v>
      </c>
      <c r="D127" s="238"/>
      <c r="E127" s="136">
        <v>7.5</v>
      </c>
      <c r="F127" s="137"/>
      <c r="G127" s="138"/>
      <c r="M127" s="134" t="s">
        <v>229</v>
      </c>
      <c r="O127" s="125"/>
    </row>
    <row r="128" spans="1:104" ht="22.5" x14ac:dyDescent="0.2">
      <c r="A128" s="126">
        <v>37</v>
      </c>
      <c r="B128" s="127" t="s">
        <v>230</v>
      </c>
      <c r="C128" s="128" t="s">
        <v>231</v>
      </c>
      <c r="D128" s="129" t="s">
        <v>171</v>
      </c>
      <c r="E128" s="130">
        <v>18</v>
      </c>
      <c r="F128" s="190"/>
      <c r="G128" s="131">
        <f>E128*F128</f>
        <v>0</v>
      </c>
      <c r="O128" s="125">
        <v>2</v>
      </c>
      <c r="AA128" s="101">
        <v>1</v>
      </c>
      <c r="AB128" s="101">
        <v>1</v>
      </c>
      <c r="AC128" s="101">
        <v>1</v>
      </c>
      <c r="AZ128" s="101">
        <v>1</v>
      </c>
      <c r="BA128" s="101">
        <f>IF(AZ128=1,G128,0)</f>
        <v>0</v>
      </c>
      <c r="BB128" s="101">
        <f>IF(AZ128=2,G128,0)</f>
        <v>0</v>
      </c>
      <c r="BC128" s="101">
        <f>IF(AZ128=3,G128,0)</f>
        <v>0</v>
      </c>
      <c r="BD128" s="101">
        <f>IF(AZ128=4,G128,0)</f>
        <v>0</v>
      </c>
      <c r="BE128" s="101">
        <f>IF(AZ128=5,G128,0)</f>
        <v>0</v>
      </c>
      <c r="CA128" s="132">
        <v>1</v>
      </c>
      <c r="CB128" s="132">
        <v>1</v>
      </c>
      <c r="CZ128" s="101">
        <v>0</v>
      </c>
    </row>
    <row r="129" spans="1:104" ht="22.5" x14ac:dyDescent="0.2">
      <c r="A129" s="126">
        <v>38</v>
      </c>
      <c r="B129" s="127" t="s">
        <v>232</v>
      </c>
      <c r="C129" s="128" t="s">
        <v>233</v>
      </c>
      <c r="D129" s="129" t="s">
        <v>171</v>
      </c>
      <c r="E129" s="130">
        <v>30</v>
      </c>
      <c r="F129" s="190"/>
      <c r="G129" s="131">
        <f>E129*F129</f>
        <v>0</v>
      </c>
      <c r="O129" s="125">
        <v>2</v>
      </c>
      <c r="AA129" s="101">
        <v>1</v>
      </c>
      <c r="AB129" s="101">
        <v>1</v>
      </c>
      <c r="AC129" s="101">
        <v>1</v>
      </c>
      <c r="AZ129" s="101">
        <v>1</v>
      </c>
      <c r="BA129" s="101">
        <f>IF(AZ129=1,G129,0)</f>
        <v>0</v>
      </c>
      <c r="BB129" s="101">
        <f>IF(AZ129=2,G129,0)</f>
        <v>0</v>
      </c>
      <c r="BC129" s="101">
        <f>IF(AZ129=3,G129,0)</f>
        <v>0</v>
      </c>
      <c r="BD129" s="101">
        <f>IF(AZ129=4,G129,0)</f>
        <v>0</v>
      </c>
      <c r="BE129" s="101">
        <f>IF(AZ129=5,G129,0)</f>
        <v>0</v>
      </c>
      <c r="CA129" s="132">
        <v>1</v>
      </c>
      <c r="CB129" s="132">
        <v>1</v>
      </c>
      <c r="CZ129" s="101">
        <v>0</v>
      </c>
    </row>
    <row r="130" spans="1:104" x14ac:dyDescent="0.2">
      <c r="A130" s="126">
        <v>39</v>
      </c>
      <c r="B130" s="127" t="s">
        <v>234</v>
      </c>
      <c r="C130" s="128" t="s">
        <v>235</v>
      </c>
      <c r="D130" s="129" t="s">
        <v>171</v>
      </c>
      <c r="E130" s="130">
        <v>13</v>
      </c>
      <c r="F130" s="190"/>
      <c r="G130" s="131">
        <f>E130*F130</f>
        <v>0</v>
      </c>
      <c r="O130" s="125">
        <v>2</v>
      </c>
      <c r="AA130" s="101">
        <v>1</v>
      </c>
      <c r="AB130" s="101">
        <v>1</v>
      </c>
      <c r="AC130" s="101">
        <v>1</v>
      </c>
      <c r="AZ130" s="101">
        <v>1</v>
      </c>
      <c r="BA130" s="101">
        <f>IF(AZ130=1,G130,0)</f>
        <v>0</v>
      </c>
      <c r="BB130" s="101">
        <f>IF(AZ130=2,G130,0)</f>
        <v>0</v>
      </c>
      <c r="BC130" s="101">
        <f>IF(AZ130=3,G130,0)</f>
        <v>0</v>
      </c>
      <c r="BD130" s="101">
        <f>IF(AZ130=4,G130,0)</f>
        <v>0</v>
      </c>
      <c r="BE130" s="101">
        <f>IF(AZ130=5,G130,0)</f>
        <v>0</v>
      </c>
      <c r="CA130" s="132">
        <v>1</v>
      </c>
      <c r="CB130" s="132">
        <v>1</v>
      </c>
      <c r="CZ130" s="101">
        <v>0</v>
      </c>
    </row>
    <row r="131" spans="1:104" ht="22.5" x14ac:dyDescent="0.2">
      <c r="A131" s="126">
        <v>40</v>
      </c>
      <c r="B131" s="127" t="s">
        <v>236</v>
      </c>
      <c r="C131" s="128" t="s">
        <v>237</v>
      </c>
      <c r="D131" s="129" t="s">
        <v>171</v>
      </c>
      <c r="E131" s="130">
        <v>6</v>
      </c>
      <c r="F131" s="190"/>
      <c r="G131" s="131">
        <f>E131*F131</f>
        <v>0</v>
      </c>
      <c r="O131" s="125">
        <v>2</v>
      </c>
      <c r="AA131" s="101">
        <v>1</v>
      </c>
      <c r="AB131" s="101">
        <v>1</v>
      </c>
      <c r="AC131" s="101">
        <v>1</v>
      </c>
      <c r="AZ131" s="101">
        <v>1</v>
      </c>
      <c r="BA131" s="101">
        <f>IF(AZ131=1,G131,0)</f>
        <v>0</v>
      </c>
      <c r="BB131" s="101">
        <f>IF(AZ131=2,G131,0)</f>
        <v>0</v>
      </c>
      <c r="BC131" s="101">
        <f>IF(AZ131=3,G131,0)</f>
        <v>0</v>
      </c>
      <c r="BD131" s="101">
        <f>IF(AZ131=4,G131,0)</f>
        <v>0</v>
      </c>
      <c r="BE131" s="101">
        <f>IF(AZ131=5,G131,0)</f>
        <v>0</v>
      </c>
      <c r="CA131" s="132">
        <v>1</v>
      </c>
      <c r="CB131" s="132">
        <v>1</v>
      </c>
      <c r="CZ131" s="101">
        <v>0</v>
      </c>
    </row>
    <row r="132" spans="1:104" x14ac:dyDescent="0.2">
      <c r="A132" s="126">
        <v>41</v>
      </c>
      <c r="B132" s="127" t="s">
        <v>238</v>
      </c>
      <c r="C132" s="128" t="s">
        <v>239</v>
      </c>
      <c r="D132" s="129" t="s">
        <v>80</v>
      </c>
      <c r="E132" s="130">
        <v>10.08</v>
      </c>
      <c r="F132" s="190"/>
      <c r="G132" s="131">
        <f>E132*F132</f>
        <v>0</v>
      </c>
      <c r="O132" s="125">
        <v>2</v>
      </c>
      <c r="AA132" s="101">
        <v>1</v>
      </c>
      <c r="AB132" s="101">
        <v>1</v>
      </c>
      <c r="AC132" s="101">
        <v>1</v>
      </c>
      <c r="AZ132" s="101">
        <v>1</v>
      </c>
      <c r="BA132" s="101">
        <f>IF(AZ132=1,G132,0)</f>
        <v>0</v>
      </c>
      <c r="BB132" s="101">
        <f>IF(AZ132=2,G132,0)</f>
        <v>0</v>
      </c>
      <c r="BC132" s="101">
        <f>IF(AZ132=3,G132,0)</f>
        <v>0</v>
      </c>
      <c r="BD132" s="101">
        <f>IF(AZ132=4,G132,0)</f>
        <v>0</v>
      </c>
      <c r="BE132" s="101">
        <f>IF(AZ132=5,G132,0)</f>
        <v>0</v>
      </c>
      <c r="CA132" s="132">
        <v>1</v>
      </c>
      <c r="CB132" s="132">
        <v>1</v>
      </c>
      <c r="CZ132" s="101">
        <v>2.1900000000000001E-3</v>
      </c>
    </row>
    <row r="133" spans="1:104" x14ac:dyDescent="0.2">
      <c r="A133" s="133"/>
      <c r="B133" s="135"/>
      <c r="C133" s="237" t="s">
        <v>240</v>
      </c>
      <c r="D133" s="238"/>
      <c r="E133" s="136">
        <v>5.4</v>
      </c>
      <c r="F133" s="137"/>
      <c r="G133" s="138"/>
      <c r="M133" s="134" t="s">
        <v>240</v>
      </c>
      <c r="O133" s="125"/>
    </row>
    <row r="134" spans="1:104" x14ac:dyDescent="0.2">
      <c r="A134" s="133"/>
      <c r="B134" s="135"/>
      <c r="C134" s="237" t="s">
        <v>241</v>
      </c>
      <c r="D134" s="238"/>
      <c r="E134" s="136">
        <v>1.44</v>
      </c>
      <c r="F134" s="137"/>
      <c r="G134" s="138"/>
      <c r="M134" s="134" t="s">
        <v>241</v>
      </c>
      <c r="O134" s="125"/>
    </row>
    <row r="135" spans="1:104" x14ac:dyDescent="0.2">
      <c r="A135" s="133"/>
      <c r="B135" s="135"/>
      <c r="C135" s="237" t="s">
        <v>242</v>
      </c>
      <c r="D135" s="238"/>
      <c r="E135" s="136">
        <v>3.24</v>
      </c>
      <c r="F135" s="137"/>
      <c r="G135" s="138"/>
      <c r="M135" s="134" t="s">
        <v>242</v>
      </c>
      <c r="O135" s="125"/>
    </row>
    <row r="136" spans="1:104" x14ac:dyDescent="0.2">
      <c r="A136" s="126">
        <v>42</v>
      </c>
      <c r="B136" s="127" t="s">
        <v>243</v>
      </c>
      <c r="C136" s="128" t="s">
        <v>244</v>
      </c>
      <c r="D136" s="129" t="s">
        <v>80</v>
      </c>
      <c r="E136" s="130">
        <v>7.2</v>
      </c>
      <c r="F136" s="190"/>
      <c r="G136" s="131">
        <f>E136*F136</f>
        <v>0</v>
      </c>
      <c r="O136" s="125">
        <v>2</v>
      </c>
      <c r="AA136" s="101">
        <v>1</v>
      </c>
      <c r="AB136" s="101">
        <v>1</v>
      </c>
      <c r="AC136" s="101">
        <v>1</v>
      </c>
      <c r="AZ136" s="101">
        <v>1</v>
      </c>
      <c r="BA136" s="101">
        <f>IF(AZ136=1,G136,0)</f>
        <v>0</v>
      </c>
      <c r="BB136" s="101">
        <f>IF(AZ136=2,G136,0)</f>
        <v>0</v>
      </c>
      <c r="BC136" s="101">
        <f>IF(AZ136=3,G136,0)</f>
        <v>0</v>
      </c>
      <c r="BD136" s="101">
        <f>IF(AZ136=4,G136,0)</f>
        <v>0</v>
      </c>
      <c r="BE136" s="101">
        <f>IF(AZ136=5,G136,0)</f>
        <v>0</v>
      </c>
      <c r="CA136" s="132">
        <v>1</v>
      </c>
      <c r="CB136" s="132">
        <v>1</v>
      </c>
      <c r="CZ136" s="101">
        <v>1E-3</v>
      </c>
    </row>
    <row r="137" spans="1:104" x14ac:dyDescent="0.2">
      <c r="A137" s="133"/>
      <c r="B137" s="135"/>
      <c r="C137" s="237" t="s">
        <v>245</v>
      </c>
      <c r="D137" s="238"/>
      <c r="E137" s="136">
        <v>7.2</v>
      </c>
      <c r="F137" s="137"/>
      <c r="G137" s="138"/>
      <c r="M137" s="134" t="s">
        <v>245</v>
      </c>
      <c r="O137" s="125"/>
    </row>
    <row r="138" spans="1:104" x14ac:dyDescent="0.2">
      <c r="A138" s="126">
        <v>43</v>
      </c>
      <c r="B138" s="127" t="s">
        <v>246</v>
      </c>
      <c r="C138" s="128" t="s">
        <v>247</v>
      </c>
      <c r="D138" s="129" t="s">
        <v>80</v>
      </c>
      <c r="E138" s="130">
        <v>23.7</v>
      </c>
      <c r="F138" s="190"/>
      <c r="G138" s="131">
        <f>E138*F138</f>
        <v>0</v>
      </c>
      <c r="O138" s="125">
        <v>2</v>
      </c>
      <c r="AA138" s="101">
        <v>1</v>
      </c>
      <c r="AB138" s="101">
        <v>1</v>
      </c>
      <c r="AC138" s="101">
        <v>1</v>
      </c>
      <c r="AZ138" s="101">
        <v>1</v>
      </c>
      <c r="BA138" s="101">
        <f>IF(AZ138=1,G138,0)</f>
        <v>0</v>
      </c>
      <c r="BB138" s="101">
        <f>IF(AZ138=2,G138,0)</f>
        <v>0</v>
      </c>
      <c r="BC138" s="101">
        <f>IF(AZ138=3,G138,0)</f>
        <v>0</v>
      </c>
      <c r="BD138" s="101">
        <f>IF(AZ138=4,G138,0)</f>
        <v>0</v>
      </c>
      <c r="BE138" s="101">
        <f>IF(AZ138=5,G138,0)</f>
        <v>0</v>
      </c>
      <c r="CA138" s="132">
        <v>1</v>
      </c>
      <c r="CB138" s="132">
        <v>1</v>
      </c>
      <c r="CZ138" s="101">
        <v>9.2000000000000003E-4</v>
      </c>
    </row>
    <row r="139" spans="1:104" x14ac:dyDescent="0.2">
      <c r="A139" s="133"/>
      <c r="B139" s="135"/>
      <c r="C139" s="237" t="s">
        <v>248</v>
      </c>
      <c r="D139" s="238"/>
      <c r="E139" s="136">
        <v>18.899999999999999</v>
      </c>
      <c r="F139" s="137"/>
      <c r="G139" s="138"/>
      <c r="M139" s="134" t="s">
        <v>248</v>
      </c>
      <c r="O139" s="125"/>
    </row>
    <row r="140" spans="1:104" x14ac:dyDescent="0.2">
      <c r="A140" s="133"/>
      <c r="B140" s="135"/>
      <c r="C140" s="237" t="s">
        <v>249</v>
      </c>
      <c r="D140" s="238"/>
      <c r="E140" s="136">
        <v>4.8</v>
      </c>
      <c r="F140" s="137"/>
      <c r="G140" s="138"/>
      <c r="M140" s="134" t="s">
        <v>249</v>
      </c>
      <c r="O140" s="125"/>
    </row>
    <row r="141" spans="1:104" x14ac:dyDescent="0.2">
      <c r="A141" s="126">
        <v>44</v>
      </c>
      <c r="B141" s="127" t="s">
        <v>250</v>
      </c>
      <c r="C141" s="128" t="s">
        <v>251</v>
      </c>
      <c r="D141" s="129" t="s">
        <v>80</v>
      </c>
      <c r="E141" s="130">
        <v>13.5</v>
      </c>
      <c r="F141" s="190"/>
      <c r="G141" s="131">
        <f>E141*F141</f>
        <v>0</v>
      </c>
      <c r="O141" s="125">
        <v>2</v>
      </c>
      <c r="AA141" s="101">
        <v>1</v>
      </c>
      <c r="AB141" s="101">
        <v>1</v>
      </c>
      <c r="AC141" s="101">
        <v>1</v>
      </c>
      <c r="AZ141" s="101">
        <v>1</v>
      </c>
      <c r="BA141" s="101">
        <f>IF(AZ141=1,G141,0)</f>
        <v>0</v>
      </c>
      <c r="BB141" s="101">
        <f>IF(AZ141=2,G141,0)</f>
        <v>0</v>
      </c>
      <c r="BC141" s="101">
        <f>IF(AZ141=3,G141,0)</f>
        <v>0</v>
      </c>
      <c r="BD141" s="101">
        <f>IF(AZ141=4,G141,0)</f>
        <v>0</v>
      </c>
      <c r="BE141" s="101">
        <f>IF(AZ141=5,G141,0)</f>
        <v>0</v>
      </c>
      <c r="CA141" s="132">
        <v>1</v>
      </c>
      <c r="CB141" s="132">
        <v>1</v>
      </c>
      <c r="CZ141" s="101">
        <v>1E-3</v>
      </c>
    </row>
    <row r="142" spans="1:104" x14ac:dyDescent="0.2">
      <c r="A142" s="133"/>
      <c r="B142" s="135"/>
      <c r="C142" s="237" t="s">
        <v>252</v>
      </c>
      <c r="D142" s="238"/>
      <c r="E142" s="136">
        <v>13.5</v>
      </c>
      <c r="F142" s="137"/>
      <c r="G142" s="138"/>
      <c r="M142" s="134" t="s">
        <v>252</v>
      </c>
      <c r="O142" s="125"/>
    </row>
    <row r="143" spans="1:104" x14ac:dyDescent="0.2">
      <c r="A143" s="126">
        <v>45</v>
      </c>
      <c r="B143" s="127" t="s">
        <v>253</v>
      </c>
      <c r="C143" s="128" t="s">
        <v>254</v>
      </c>
      <c r="D143" s="129" t="s">
        <v>80</v>
      </c>
      <c r="E143" s="130">
        <v>18.911999999999999</v>
      </c>
      <c r="F143" s="190"/>
      <c r="G143" s="131">
        <f>E143*F143</f>
        <v>0</v>
      </c>
      <c r="O143" s="125">
        <v>2</v>
      </c>
      <c r="AA143" s="101">
        <v>1</v>
      </c>
      <c r="AB143" s="101">
        <v>1</v>
      </c>
      <c r="AC143" s="101">
        <v>1</v>
      </c>
      <c r="AZ143" s="101">
        <v>1</v>
      </c>
      <c r="BA143" s="101">
        <f>IF(AZ143=1,G143,0)</f>
        <v>0</v>
      </c>
      <c r="BB143" s="101">
        <f>IF(AZ143=2,G143,0)</f>
        <v>0</v>
      </c>
      <c r="BC143" s="101">
        <f>IF(AZ143=3,G143,0)</f>
        <v>0</v>
      </c>
      <c r="BD143" s="101">
        <f>IF(AZ143=4,G143,0)</f>
        <v>0</v>
      </c>
      <c r="BE143" s="101">
        <f>IF(AZ143=5,G143,0)</f>
        <v>0</v>
      </c>
      <c r="CA143" s="132">
        <v>1</v>
      </c>
      <c r="CB143" s="132">
        <v>1</v>
      </c>
      <c r="CZ143" s="101">
        <v>1.17E-3</v>
      </c>
    </row>
    <row r="144" spans="1:104" x14ac:dyDescent="0.2">
      <c r="A144" s="133"/>
      <c r="B144" s="135"/>
      <c r="C144" s="237" t="s">
        <v>255</v>
      </c>
      <c r="D144" s="238"/>
      <c r="E144" s="136">
        <v>14.183999999999999</v>
      </c>
      <c r="F144" s="137"/>
      <c r="G144" s="138"/>
      <c r="M144" s="134" t="s">
        <v>255</v>
      </c>
      <c r="O144" s="125"/>
    </row>
    <row r="145" spans="1:104" x14ac:dyDescent="0.2">
      <c r="A145" s="133"/>
      <c r="B145" s="135"/>
      <c r="C145" s="237" t="s">
        <v>256</v>
      </c>
      <c r="D145" s="238"/>
      <c r="E145" s="136">
        <v>4.7279999999999998</v>
      </c>
      <c r="F145" s="137"/>
      <c r="G145" s="138"/>
      <c r="M145" s="134" t="s">
        <v>256</v>
      </c>
      <c r="O145" s="125"/>
    </row>
    <row r="146" spans="1:104" x14ac:dyDescent="0.2">
      <c r="A146" s="133"/>
      <c r="B146" s="135"/>
      <c r="C146" s="237" t="s">
        <v>215</v>
      </c>
      <c r="D146" s="238"/>
      <c r="E146" s="136">
        <v>0</v>
      </c>
      <c r="F146" s="137"/>
      <c r="G146" s="138"/>
      <c r="M146" s="134" t="s">
        <v>215</v>
      </c>
      <c r="O146" s="125"/>
    </row>
    <row r="147" spans="1:104" x14ac:dyDescent="0.2">
      <c r="A147" s="126">
        <v>46</v>
      </c>
      <c r="B147" s="127" t="s">
        <v>257</v>
      </c>
      <c r="C147" s="128" t="s">
        <v>258</v>
      </c>
      <c r="D147" s="129" t="s">
        <v>80</v>
      </c>
      <c r="E147" s="130">
        <v>5.7130000000000001</v>
      </c>
      <c r="F147" s="190"/>
      <c r="G147" s="131">
        <f>E147*F147</f>
        <v>0</v>
      </c>
      <c r="O147" s="125">
        <v>2</v>
      </c>
      <c r="AA147" s="101">
        <v>1</v>
      </c>
      <c r="AB147" s="101">
        <v>1</v>
      </c>
      <c r="AC147" s="101">
        <v>1</v>
      </c>
      <c r="AZ147" s="101">
        <v>1</v>
      </c>
      <c r="BA147" s="101">
        <f>IF(AZ147=1,G147,0)</f>
        <v>0</v>
      </c>
      <c r="BB147" s="101">
        <f>IF(AZ147=2,G147,0)</f>
        <v>0</v>
      </c>
      <c r="BC147" s="101">
        <f>IF(AZ147=3,G147,0)</f>
        <v>0</v>
      </c>
      <c r="BD147" s="101">
        <f>IF(AZ147=4,G147,0)</f>
        <v>0</v>
      </c>
      <c r="BE147" s="101">
        <f>IF(AZ147=5,G147,0)</f>
        <v>0</v>
      </c>
      <c r="CA147" s="132">
        <v>1</v>
      </c>
      <c r="CB147" s="132">
        <v>1</v>
      </c>
      <c r="CZ147" s="101">
        <v>1E-3</v>
      </c>
    </row>
    <row r="148" spans="1:104" x14ac:dyDescent="0.2">
      <c r="A148" s="133"/>
      <c r="B148" s="135"/>
      <c r="C148" s="237" t="s">
        <v>259</v>
      </c>
      <c r="D148" s="238"/>
      <c r="E148" s="136">
        <v>5.7130000000000001</v>
      </c>
      <c r="F148" s="137"/>
      <c r="G148" s="138"/>
      <c r="M148" s="134" t="s">
        <v>259</v>
      </c>
      <c r="O148" s="125"/>
    </row>
    <row r="149" spans="1:104" ht="22.5" x14ac:dyDescent="0.2">
      <c r="A149" s="126">
        <v>47</v>
      </c>
      <c r="B149" s="127" t="s">
        <v>260</v>
      </c>
      <c r="C149" s="128" t="s">
        <v>261</v>
      </c>
      <c r="D149" s="129" t="s">
        <v>80</v>
      </c>
      <c r="E149" s="130">
        <v>319.90519999999998</v>
      </c>
      <c r="F149" s="190"/>
      <c r="G149" s="131">
        <f>E149*F149</f>
        <v>0</v>
      </c>
      <c r="O149" s="125">
        <v>2</v>
      </c>
      <c r="AA149" s="101">
        <v>1</v>
      </c>
      <c r="AB149" s="101">
        <v>1</v>
      </c>
      <c r="AC149" s="101">
        <v>1</v>
      </c>
      <c r="AZ149" s="101">
        <v>1</v>
      </c>
      <c r="BA149" s="101">
        <f>IF(AZ149=1,G149,0)</f>
        <v>0</v>
      </c>
      <c r="BB149" s="101">
        <f>IF(AZ149=2,G149,0)</f>
        <v>0</v>
      </c>
      <c r="BC149" s="101">
        <f>IF(AZ149=3,G149,0)</f>
        <v>0</v>
      </c>
      <c r="BD149" s="101">
        <f>IF(AZ149=4,G149,0)</f>
        <v>0</v>
      </c>
      <c r="BE149" s="101">
        <f>IF(AZ149=5,G149,0)</f>
        <v>0</v>
      </c>
      <c r="CA149" s="132">
        <v>1</v>
      </c>
      <c r="CB149" s="132">
        <v>1</v>
      </c>
      <c r="CZ149" s="101">
        <v>0</v>
      </c>
    </row>
    <row r="150" spans="1:104" ht="22.5" x14ac:dyDescent="0.2">
      <c r="A150" s="126">
        <v>48</v>
      </c>
      <c r="B150" s="127" t="s">
        <v>262</v>
      </c>
      <c r="C150" s="128" t="s">
        <v>263</v>
      </c>
      <c r="D150" s="129" t="s">
        <v>80</v>
      </c>
      <c r="E150" s="130">
        <v>321.10000000000002</v>
      </c>
      <c r="F150" s="190"/>
      <c r="G150" s="131">
        <f>E150*F150</f>
        <v>0</v>
      </c>
      <c r="O150" s="125">
        <v>2</v>
      </c>
      <c r="AA150" s="101">
        <v>1</v>
      </c>
      <c r="AB150" s="101">
        <v>1</v>
      </c>
      <c r="AC150" s="101">
        <v>1</v>
      </c>
      <c r="AZ150" s="101">
        <v>1</v>
      </c>
      <c r="BA150" s="101">
        <f>IF(AZ150=1,G150,0)</f>
        <v>0</v>
      </c>
      <c r="BB150" s="101">
        <f>IF(AZ150=2,G150,0)</f>
        <v>0</v>
      </c>
      <c r="BC150" s="101">
        <f>IF(AZ150=3,G150,0)</f>
        <v>0</v>
      </c>
      <c r="BD150" s="101">
        <f>IF(AZ150=4,G150,0)</f>
        <v>0</v>
      </c>
      <c r="BE150" s="101">
        <f>IF(AZ150=5,G150,0)</f>
        <v>0</v>
      </c>
      <c r="CA150" s="132">
        <v>1</v>
      </c>
      <c r="CB150" s="132">
        <v>1</v>
      </c>
      <c r="CZ150" s="101">
        <v>0</v>
      </c>
    </row>
    <row r="151" spans="1:104" x14ac:dyDescent="0.2">
      <c r="A151" s="126">
        <v>49</v>
      </c>
      <c r="B151" s="127" t="s">
        <v>264</v>
      </c>
      <c r="C151" s="128" t="s">
        <v>265</v>
      </c>
      <c r="D151" s="129" t="s">
        <v>80</v>
      </c>
      <c r="E151" s="130">
        <v>19.16</v>
      </c>
      <c r="F151" s="190"/>
      <c r="G151" s="131">
        <f>E151*F151</f>
        <v>0</v>
      </c>
      <c r="O151" s="125">
        <v>2</v>
      </c>
      <c r="AA151" s="101">
        <v>1</v>
      </c>
      <c r="AB151" s="101">
        <v>1</v>
      </c>
      <c r="AC151" s="101">
        <v>1</v>
      </c>
      <c r="AZ151" s="101">
        <v>1</v>
      </c>
      <c r="BA151" s="101">
        <f>IF(AZ151=1,G151,0)</f>
        <v>0</v>
      </c>
      <c r="BB151" s="101">
        <f>IF(AZ151=2,G151,0)</f>
        <v>0</v>
      </c>
      <c r="BC151" s="101">
        <f>IF(AZ151=3,G151,0)</f>
        <v>0</v>
      </c>
      <c r="BD151" s="101">
        <f>IF(AZ151=4,G151,0)</f>
        <v>0</v>
      </c>
      <c r="BE151" s="101">
        <f>IF(AZ151=5,G151,0)</f>
        <v>0</v>
      </c>
      <c r="CA151" s="132">
        <v>1</v>
      </c>
      <c r="CB151" s="132">
        <v>1</v>
      </c>
      <c r="CZ151" s="101">
        <v>0</v>
      </c>
    </row>
    <row r="152" spans="1:104" x14ac:dyDescent="0.2">
      <c r="A152" s="133"/>
      <c r="B152" s="135"/>
      <c r="C152" s="237" t="s">
        <v>266</v>
      </c>
      <c r="D152" s="238"/>
      <c r="E152" s="136">
        <v>13.2</v>
      </c>
      <c r="F152" s="137"/>
      <c r="G152" s="138"/>
      <c r="M152" s="134" t="s">
        <v>266</v>
      </c>
      <c r="O152" s="125"/>
    </row>
    <row r="153" spans="1:104" x14ac:dyDescent="0.2">
      <c r="A153" s="133"/>
      <c r="B153" s="135"/>
      <c r="C153" s="237" t="s">
        <v>267</v>
      </c>
      <c r="D153" s="238"/>
      <c r="E153" s="136">
        <v>5.96</v>
      </c>
      <c r="F153" s="137"/>
      <c r="G153" s="138"/>
      <c r="M153" s="134" t="s">
        <v>267</v>
      </c>
      <c r="O153" s="125"/>
    </row>
    <row r="154" spans="1:104" x14ac:dyDescent="0.2">
      <c r="A154" s="126">
        <v>50</v>
      </c>
      <c r="B154" s="127" t="s">
        <v>268</v>
      </c>
      <c r="C154" s="128" t="s">
        <v>269</v>
      </c>
      <c r="D154" s="129" t="s">
        <v>80</v>
      </c>
      <c r="E154" s="130">
        <v>77.111999999999995</v>
      </c>
      <c r="F154" s="190"/>
      <c r="G154" s="131">
        <f>E154*F154</f>
        <v>0</v>
      </c>
      <c r="O154" s="125">
        <v>2</v>
      </c>
      <c r="AA154" s="101">
        <v>1</v>
      </c>
      <c r="AB154" s="101">
        <v>1</v>
      </c>
      <c r="AC154" s="101">
        <v>1</v>
      </c>
      <c r="AZ154" s="101">
        <v>1</v>
      </c>
      <c r="BA154" s="101">
        <f>IF(AZ154=1,G154,0)</f>
        <v>0</v>
      </c>
      <c r="BB154" s="101">
        <f>IF(AZ154=2,G154,0)</f>
        <v>0</v>
      </c>
      <c r="BC154" s="101">
        <f>IF(AZ154=3,G154,0)</f>
        <v>0</v>
      </c>
      <c r="BD154" s="101">
        <f>IF(AZ154=4,G154,0)</f>
        <v>0</v>
      </c>
      <c r="BE154" s="101">
        <f>IF(AZ154=5,G154,0)</f>
        <v>0</v>
      </c>
      <c r="CA154" s="132">
        <v>1</v>
      </c>
      <c r="CB154" s="132">
        <v>1</v>
      </c>
      <c r="CZ154" s="101">
        <v>0</v>
      </c>
    </row>
    <row r="155" spans="1:104" x14ac:dyDescent="0.2">
      <c r="A155" s="139"/>
      <c r="B155" s="140" t="s">
        <v>66</v>
      </c>
      <c r="C155" s="141" t="str">
        <f>CONCATENATE(B107," ",C107)</f>
        <v>96 Bourání konstrukcí</v>
      </c>
      <c r="D155" s="142"/>
      <c r="E155" s="143"/>
      <c r="F155" s="144"/>
      <c r="G155" s="145">
        <f>SUM(G107:G154)</f>
        <v>0</v>
      </c>
      <c r="O155" s="125">
        <v>4</v>
      </c>
      <c r="BA155" s="146">
        <f>SUM(BA107:BA154)</f>
        <v>0</v>
      </c>
      <c r="BB155" s="146">
        <f>SUM(BB107:BB154)</f>
        <v>0</v>
      </c>
      <c r="BC155" s="146">
        <f>SUM(BC107:BC154)</f>
        <v>0</v>
      </c>
      <c r="BD155" s="146">
        <f>SUM(BD107:BD154)</f>
        <v>0</v>
      </c>
      <c r="BE155" s="146">
        <f>SUM(BE107:BE154)</f>
        <v>0</v>
      </c>
    </row>
    <row r="156" spans="1:104" x14ac:dyDescent="0.2">
      <c r="A156" s="118" t="s">
        <v>63</v>
      </c>
      <c r="B156" s="119" t="s">
        <v>270</v>
      </c>
      <c r="C156" s="120" t="s">
        <v>271</v>
      </c>
      <c r="D156" s="121"/>
      <c r="E156" s="122"/>
      <c r="F156" s="122"/>
      <c r="G156" s="123"/>
      <c r="H156" s="124"/>
      <c r="I156" s="124"/>
      <c r="O156" s="125">
        <v>1</v>
      </c>
    </row>
    <row r="157" spans="1:104" x14ac:dyDescent="0.2">
      <c r="A157" s="126">
        <v>51</v>
      </c>
      <c r="B157" s="127" t="s">
        <v>272</v>
      </c>
      <c r="C157" s="128" t="s">
        <v>273</v>
      </c>
      <c r="D157" s="129" t="s">
        <v>274</v>
      </c>
      <c r="E157" s="130">
        <v>46.779216615999999</v>
      </c>
      <c r="F157" s="190"/>
      <c r="G157" s="131">
        <f>E157*F157</f>
        <v>0</v>
      </c>
      <c r="O157" s="125">
        <v>2</v>
      </c>
      <c r="AA157" s="101">
        <v>7</v>
      </c>
      <c r="AB157" s="101">
        <v>1</v>
      </c>
      <c r="AC157" s="101">
        <v>2</v>
      </c>
      <c r="AZ157" s="101">
        <v>1</v>
      </c>
      <c r="BA157" s="101">
        <f>IF(AZ157=1,G157,0)</f>
        <v>0</v>
      </c>
      <c r="BB157" s="101">
        <f>IF(AZ157=2,G157,0)</f>
        <v>0</v>
      </c>
      <c r="BC157" s="101">
        <f>IF(AZ157=3,G157,0)</f>
        <v>0</v>
      </c>
      <c r="BD157" s="101">
        <f>IF(AZ157=4,G157,0)</f>
        <v>0</v>
      </c>
      <c r="BE157" s="101">
        <f>IF(AZ157=5,G157,0)</f>
        <v>0</v>
      </c>
      <c r="CA157" s="132">
        <v>7</v>
      </c>
      <c r="CB157" s="132">
        <v>1</v>
      </c>
      <c r="CZ157" s="101">
        <v>0</v>
      </c>
    </row>
    <row r="158" spans="1:104" x14ac:dyDescent="0.2">
      <c r="A158" s="139"/>
      <c r="B158" s="140" t="s">
        <v>66</v>
      </c>
      <c r="C158" s="141" t="str">
        <f>CONCATENATE(B156," ",C156)</f>
        <v>99 Staveništní přesun hmot</v>
      </c>
      <c r="D158" s="142"/>
      <c r="E158" s="143"/>
      <c r="F158" s="144"/>
      <c r="G158" s="145">
        <f>SUM(G156:G157)</f>
        <v>0</v>
      </c>
      <c r="O158" s="125">
        <v>4</v>
      </c>
      <c r="BA158" s="146">
        <f>SUM(BA156:BA157)</f>
        <v>0</v>
      </c>
      <c r="BB158" s="146">
        <f>SUM(BB156:BB157)</f>
        <v>0</v>
      </c>
      <c r="BC158" s="146">
        <f>SUM(BC156:BC157)</f>
        <v>0</v>
      </c>
      <c r="BD158" s="146">
        <f>SUM(BD156:BD157)</f>
        <v>0</v>
      </c>
      <c r="BE158" s="146">
        <f>SUM(BE156:BE157)</f>
        <v>0</v>
      </c>
    </row>
    <row r="159" spans="1:104" x14ac:dyDescent="0.2">
      <c r="A159" s="118" t="s">
        <v>63</v>
      </c>
      <c r="B159" s="119" t="s">
        <v>275</v>
      </c>
      <c r="C159" s="120" t="s">
        <v>276</v>
      </c>
      <c r="D159" s="121"/>
      <c r="E159" s="122"/>
      <c r="F159" s="122"/>
      <c r="G159" s="123"/>
      <c r="H159" s="124"/>
      <c r="I159" s="124"/>
      <c r="O159" s="125">
        <v>1</v>
      </c>
    </row>
    <row r="160" spans="1:104" x14ac:dyDescent="0.2">
      <c r="A160" s="126">
        <v>52</v>
      </c>
      <c r="B160" s="127" t="s">
        <v>277</v>
      </c>
      <c r="C160" s="128" t="s">
        <v>278</v>
      </c>
      <c r="D160" s="129" t="s">
        <v>80</v>
      </c>
      <c r="E160" s="130">
        <v>25.96</v>
      </c>
      <c r="F160" s="190"/>
      <c r="G160" s="131">
        <f>E160*F160</f>
        <v>0</v>
      </c>
      <c r="O160" s="125">
        <v>2</v>
      </c>
      <c r="AA160" s="101">
        <v>1</v>
      </c>
      <c r="AB160" s="101">
        <v>7</v>
      </c>
      <c r="AC160" s="101">
        <v>7</v>
      </c>
      <c r="AZ160" s="101">
        <v>2</v>
      </c>
      <c r="BA160" s="101">
        <f>IF(AZ160=1,G160,0)</f>
        <v>0</v>
      </c>
      <c r="BB160" s="101">
        <f>IF(AZ160=2,G160,0)</f>
        <v>0</v>
      </c>
      <c r="BC160" s="101">
        <f>IF(AZ160=3,G160,0)</f>
        <v>0</v>
      </c>
      <c r="BD160" s="101">
        <f>IF(AZ160=4,G160,0)</f>
        <v>0</v>
      </c>
      <c r="BE160" s="101">
        <f>IF(AZ160=5,G160,0)</f>
        <v>0</v>
      </c>
      <c r="CA160" s="132">
        <v>1</v>
      </c>
      <c r="CB160" s="132">
        <v>7</v>
      </c>
      <c r="CZ160" s="101">
        <v>0</v>
      </c>
    </row>
    <row r="161" spans="1:104" x14ac:dyDescent="0.2">
      <c r="A161" s="133"/>
      <c r="B161" s="135"/>
      <c r="C161" s="237" t="s">
        <v>279</v>
      </c>
      <c r="D161" s="238"/>
      <c r="E161" s="136">
        <v>25.96</v>
      </c>
      <c r="F161" s="137"/>
      <c r="G161" s="138"/>
      <c r="M161" s="134" t="s">
        <v>279</v>
      </c>
      <c r="O161" s="125"/>
    </row>
    <row r="162" spans="1:104" x14ac:dyDescent="0.2">
      <c r="A162" s="126">
        <v>53</v>
      </c>
      <c r="B162" s="127" t="s">
        <v>280</v>
      </c>
      <c r="C162" s="128" t="s">
        <v>281</v>
      </c>
      <c r="D162" s="129" t="s">
        <v>54</v>
      </c>
      <c r="E162" s="130">
        <v>47.8962</v>
      </c>
      <c r="F162" s="190"/>
      <c r="G162" s="131">
        <f>E162*F162</f>
        <v>0</v>
      </c>
      <c r="O162" s="125">
        <v>2</v>
      </c>
      <c r="AA162" s="101">
        <v>7</v>
      </c>
      <c r="AB162" s="101">
        <v>1002</v>
      </c>
      <c r="AC162" s="101">
        <v>5</v>
      </c>
      <c r="AZ162" s="101">
        <v>2</v>
      </c>
      <c r="BA162" s="101">
        <f>IF(AZ162=1,G162,0)</f>
        <v>0</v>
      </c>
      <c r="BB162" s="101">
        <f>IF(AZ162=2,G162,0)</f>
        <v>0</v>
      </c>
      <c r="BC162" s="101">
        <f>IF(AZ162=3,G162,0)</f>
        <v>0</v>
      </c>
      <c r="BD162" s="101">
        <f>IF(AZ162=4,G162,0)</f>
        <v>0</v>
      </c>
      <c r="BE162" s="101">
        <f>IF(AZ162=5,G162,0)</f>
        <v>0</v>
      </c>
      <c r="CA162" s="132">
        <v>7</v>
      </c>
      <c r="CB162" s="132">
        <v>1002</v>
      </c>
      <c r="CZ162" s="101">
        <v>0</v>
      </c>
    </row>
    <row r="163" spans="1:104" x14ac:dyDescent="0.2">
      <c r="A163" s="139"/>
      <c r="B163" s="140" t="s">
        <v>66</v>
      </c>
      <c r="C163" s="141" t="str">
        <f>CONCATENATE(B159," ",C159)</f>
        <v>711 Izolace proti vodě</v>
      </c>
      <c r="D163" s="142"/>
      <c r="E163" s="143"/>
      <c r="F163" s="144"/>
      <c r="G163" s="145">
        <f>SUM(G159:G162)</f>
        <v>0</v>
      </c>
      <c r="O163" s="125">
        <v>4</v>
      </c>
      <c r="BA163" s="146">
        <f>SUM(BA159:BA162)</f>
        <v>0</v>
      </c>
      <c r="BB163" s="146">
        <f>SUM(BB159:BB162)</f>
        <v>0</v>
      </c>
      <c r="BC163" s="146">
        <f>SUM(BC159:BC162)</f>
        <v>0</v>
      </c>
      <c r="BD163" s="146">
        <f>SUM(BD159:BD162)</f>
        <v>0</v>
      </c>
      <c r="BE163" s="146">
        <f>SUM(BE159:BE162)</f>
        <v>0</v>
      </c>
    </row>
    <row r="164" spans="1:104" x14ac:dyDescent="0.2">
      <c r="A164" s="118" t="s">
        <v>63</v>
      </c>
      <c r="B164" s="119" t="s">
        <v>282</v>
      </c>
      <c r="C164" s="120" t="s">
        <v>283</v>
      </c>
      <c r="D164" s="121"/>
      <c r="E164" s="122"/>
      <c r="F164" s="122"/>
      <c r="G164" s="123"/>
      <c r="H164" s="124"/>
      <c r="I164" s="124"/>
      <c r="O164" s="125">
        <v>1</v>
      </c>
    </row>
    <row r="165" spans="1:104" x14ac:dyDescent="0.2">
      <c r="A165" s="126">
        <v>54</v>
      </c>
      <c r="B165" s="127" t="s">
        <v>284</v>
      </c>
      <c r="C165" s="128" t="s">
        <v>285</v>
      </c>
      <c r="D165" s="129" t="s">
        <v>80</v>
      </c>
      <c r="E165" s="130">
        <v>68</v>
      </c>
      <c r="F165" s="190"/>
      <c r="G165" s="131">
        <f>E165*F165</f>
        <v>0</v>
      </c>
      <c r="O165" s="125">
        <v>2</v>
      </c>
      <c r="AA165" s="101">
        <v>1</v>
      </c>
      <c r="AB165" s="101">
        <v>7</v>
      </c>
      <c r="AC165" s="101">
        <v>7</v>
      </c>
      <c r="AZ165" s="101">
        <v>2</v>
      </c>
      <c r="BA165" s="101">
        <f>IF(AZ165=1,G165,0)</f>
        <v>0</v>
      </c>
      <c r="BB165" s="101">
        <f>IF(AZ165=2,G165,0)</f>
        <v>0</v>
      </c>
      <c r="BC165" s="101">
        <f>IF(AZ165=3,G165,0)</f>
        <v>0</v>
      </c>
      <c r="BD165" s="101">
        <f>IF(AZ165=4,G165,0)</f>
        <v>0</v>
      </c>
      <c r="BE165" s="101">
        <f>IF(AZ165=5,G165,0)</f>
        <v>0</v>
      </c>
      <c r="CA165" s="132">
        <v>1</v>
      </c>
      <c r="CB165" s="132">
        <v>7</v>
      </c>
      <c r="CZ165" s="101">
        <v>0</v>
      </c>
    </row>
    <row r="166" spans="1:104" ht="22.5" x14ac:dyDescent="0.2">
      <c r="A166" s="126">
        <v>55</v>
      </c>
      <c r="B166" s="127" t="s">
        <v>286</v>
      </c>
      <c r="C166" s="128" t="s">
        <v>287</v>
      </c>
      <c r="D166" s="129" t="s">
        <v>80</v>
      </c>
      <c r="E166" s="130">
        <v>13.8</v>
      </c>
      <c r="F166" s="190"/>
      <c r="G166" s="131">
        <f>E166*F166</f>
        <v>0</v>
      </c>
      <c r="O166" s="125">
        <v>2</v>
      </c>
      <c r="AA166" s="101">
        <v>1</v>
      </c>
      <c r="AB166" s="101">
        <v>7</v>
      </c>
      <c r="AC166" s="101">
        <v>7</v>
      </c>
      <c r="AZ166" s="101">
        <v>2</v>
      </c>
      <c r="BA166" s="101">
        <f>IF(AZ166=1,G166,0)</f>
        <v>0</v>
      </c>
      <c r="BB166" s="101">
        <f>IF(AZ166=2,G166,0)</f>
        <v>0</v>
      </c>
      <c r="BC166" s="101">
        <f>IF(AZ166=3,G166,0)</f>
        <v>0</v>
      </c>
      <c r="BD166" s="101">
        <f>IF(AZ166=4,G166,0)</f>
        <v>0</v>
      </c>
      <c r="BE166" s="101">
        <f>IF(AZ166=5,G166,0)</f>
        <v>0</v>
      </c>
      <c r="CA166" s="132">
        <v>1</v>
      </c>
      <c r="CB166" s="132">
        <v>7</v>
      </c>
      <c r="CZ166" s="101">
        <v>2.3000000000000001E-4</v>
      </c>
    </row>
    <row r="167" spans="1:104" x14ac:dyDescent="0.2">
      <c r="A167" s="133"/>
      <c r="B167" s="135"/>
      <c r="C167" s="237" t="s">
        <v>288</v>
      </c>
      <c r="D167" s="238"/>
      <c r="E167" s="136">
        <v>13.8</v>
      </c>
      <c r="F167" s="137"/>
      <c r="G167" s="138"/>
      <c r="M167" s="134" t="s">
        <v>288</v>
      </c>
      <c r="O167" s="125"/>
    </row>
    <row r="168" spans="1:104" x14ac:dyDescent="0.2">
      <c r="A168" s="126">
        <v>56</v>
      </c>
      <c r="B168" s="127" t="s">
        <v>289</v>
      </c>
      <c r="C168" s="128" t="s">
        <v>290</v>
      </c>
      <c r="D168" s="129" t="s">
        <v>80</v>
      </c>
      <c r="E168" s="130">
        <v>68</v>
      </c>
      <c r="F168" s="190"/>
      <c r="G168" s="131">
        <f>E168*F168</f>
        <v>0</v>
      </c>
      <c r="O168" s="125">
        <v>2</v>
      </c>
      <c r="AA168" s="101">
        <v>1</v>
      </c>
      <c r="AB168" s="101">
        <v>7</v>
      </c>
      <c r="AC168" s="101">
        <v>7</v>
      </c>
      <c r="AZ168" s="101">
        <v>2</v>
      </c>
      <c r="BA168" s="101">
        <f>IF(AZ168=1,G168,0)</f>
        <v>0</v>
      </c>
      <c r="BB168" s="101">
        <f>IF(AZ168=2,G168,0)</f>
        <v>0</v>
      </c>
      <c r="BC168" s="101">
        <f>IF(AZ168=3,G168,0)</f>
        <v>0</v>
      </c>
      <c r="BD168" s="101">
        <f>IF(AZ168=4,G168,0)</f>
        <v>0</v>
      </c>
      <c r="BE168" s="101">
        <f>IF(AZ168=5,G168,0)</f>
        <v>0</v>
      </c>
      <c r="CA168" s="132">
        <v>1</v>
      </c>
      <c r="CB168" s="132">
        <v>7</v>
      </c>
      <c r="CZ168" s="101">
        <v>2.0000000000000002E-5</v>
      </c>
    </row>
    <row r="169" spans="1:104" x14ac:dyDescent="0.2">
      <c r="A169" s="126">
        <v>57</v>
      </c>
      <c r="B169" s="127" t="s">
        <v>291</v>
      </c>
      <c r="C169" s="128" t="s">
        <v>292</v>
      </c>
      <c r="D169" s="129" t="s">
        <v>80</v>
      </c>
      <c r="E169" s="130">
        <v>69.36</v>
      </c>
      <c r="F169" s="190"/>
      <c r="G169" s="131">
        <f>E169*F169</f>
        <v>0</v>
      </c>
      <c r="O169" s="125">
        <v>2</v>
      </c>
      <c r="AA169" s="101">
        <v>3</v>
      </c>
      <c r="AB169" s="101">
        <v>7</v>
      </c>
      <c r="AC169" s="101">
        <v>28375463</v>
      </c>
      <c r="AZ169" s="101">
        <v>2</v>
      </c>
      <c r="BA169" s="101">
        <f>IF(AZ169=1,G169,0)</f>
        <v>0</v>
      </c>
      <c r="BB169" s="101">
        <f>IF(AZ169=2,G169,0)</f>
        <v>0</v>
      </c>
      <c r="BC169" s="101">
        <f>IF(AZ169=3,G169,0)</f>
        <v>0</v>
      </c>
      <c r="BD169" s="101">
        <f>IF(AZ169=4,G169,0)</f>
        <v>0</v>
      </c>
      <c r="BE169" s="101">
        <f>IF(AZ169=5,G169,0)</f>
        <v>0</v>
      </c>
      <c r="CA169" s="132">
        <v>3</v>
      </c>
      <c r="CB169" s="132">
        <v>7</v>
      </c>
      <c r="CZ169" s="101">
        <v>2.8E-3</v>
      </c>
    </row>
    <row r="170" spans="1:104" x14ac:dyDescent="0.2">
      <c r="A170" s="133"/>
      <c r="B170" s="135"/>
      <c r="C170" s="237" t="s">
        <v>293</v>
      </c>
      <c r="D170" s="238"/>
      <c r="E170" s="136">
        <v>69.36</v>
      </c>
      <c r="F170" s="137"/>
      <c r="G170" s="138"/>
      <c r="M170" s="134" t="s">
        <v>293</v>
      </c>
      <c r="O170" s="125"/>
    </row>
    <row r="171" spans="1:104" x14ac:dyDescent="0.2">
      <c r="A171" s="126">
        <v>58</v>
      </c>
      <c r="B171" s="127" t="s">
        <v>294</v>
      </c>
      <c r="C171" s="128" t="s">
        <v>295</v>
      </c>
      <c r="D171" s="129" t="s">
        <v>80</v>
      </c>
      <c r="E171" s="130">
        <v>69.36</v>
      </c>
      <c r="F171" s="190"/>
      <c r="G171" s="131">
        <f>E171*F171</f>
        <v>0</v>
      </c>
      <c r="O171" s="125">
        <v>2</v>
      </c>
      <c r="AA171" s="101">
        <v>3</v>
      </c>
      <c r="AB171" s="101">
        <v>7</v>
      </c>
      <c r="AC171" s="101" t="s">
        <v>294</v>
      </c>
      <c r="AZ171" s="101">
        <v>2</v>
      </c>
      <c r="BA171" s="101">
        <f>IF(AZ171=1,G171,0)</f>
        <v>0</v>
      </c>
      <c r="BB171" s="101">
        <f>IF(AZ171=2,G171,0)</f>
        <v>0</v>
      </c>
      <c r="BC171" s="101">
        <f>IF(AZ171=3,G171,0)</f>
        <v>0</v>
      </c>
      <c r="BD171" s="101">
        <f>IF(AZ171=4,G171,0)</f>
        <v>0</v>
      </c>
      <c r="BE171" s="101">
        <f>IF(AZ171=5,G171,0)</f>
        <v>0</v>
      </c>
      <c r="CA171" s="132">
        <v>3</v>
      </c>
      <c r="CB171" s="132">
        <v>7</v>
      </c>
      <c r="CZ171" s="101">
        <v>1.2999999999999999E-4</v>
      </c>
    </row>
    <row r="172" spans="1:104" x14ac:dyDescent="0.2">
      <c r="A172" s="133"/>
      <c r="B172" s="135"/>
      <c r="C172" s="237" t="s">
        <v>293</v>
      </c>
      <c r="D172" s="238"/>
      <c r="E172" s="136">
        <v>69.36</v>
      </c>
      <c r="F172" s="137"/>
      <c r="G172" s="138"/>
      <c r="M172" s="134" t="s">
        <v>293</v>
      </c>
      <c r="O172" s="125"/>
    </row>
    <row r="173" spans="1:104" x14ac:dyDescent="0.2">
      <c r="A173" s="126">
        <v>59</v>
      </c>
      <c r="B173" s="127" t="s">
        <v>296</v>
      </c>
      <c r="C173" s="128" t="s">
        <v>297</v>
      </c>
      <c r="D173" s="129" t="s">
        <v>80</v>
      </c>
      <c r="E173" s="130">
        <v>14.076000000000001</v>
      </c>
      <c r="F173" s="190"/>
      <c r="G173" s="131">
        <f>E173*F173</f>
        <v>0</v>
      </c>
      <c r="O173" s="125">
        <v>2</v>
      </c>
      <c r="AA173" s="101">
        <v>3</v>
      </c>
      <c r="AB173" s="101">
        <v>7</v>
      </c>
      <c r="AC173" s="101">
        <v>63140114</v>
      </c>
      <c r="AZ173" s="101">
        <v>2</v>
      </c>
      <c r="BA173" s="101">
        <f>IF(AZ173=1,G173,0)</f>
        <v>0</v>
      </c>
      <c r="BB173" s="101">
        <f>IF(AZ173=2,G173,0)</f>
        <v>0</v>
      </c>
      <c r="BC173" s="101">
        <f>IF(AZ173=3,G173,0)</f>
        <v>0</v>
      </c>
      <c r="BD173" s="101">
        <f>IF(AZ173=4,G173,0)</f>
        <v>0</v>
      </c>
      <c r="BE173" s="101">
        <f>IF(AZ173=5,G173,0)</f>
        <v>0</v>
      </c>
      <c r="CA173" s="132">
        <v>3</v>
      </c>
      <c r="CB173" s="132">
        <v>7</v>
      </c>
      <c r="CZ173" s="101">
        <v>2.3999999999999998E-3</v>
      </c>
    </row>
    <row r="174" spans="1:104" x14ac:dyDescent="0.2">
      <c r="A174" s="133"/>
      <c r="B174" s="135"/>
      <c r="C174" s="237" t="s">
        <v>298</v>
      </c>
      <c r="D174" s="238"/>
      <c r="E174" s="136">
        <v>14.076000000000001</v>
      </c>
      <c r="F174" s="137"/>
      <c r="G174" s="138"/>
      <c r="M174" s="134" t="s">
        <v>298</v>
      </c>
      <c r="O174" s="125"/>
    </row>
    <row r="175" spans="1:104" x14ac:dyDescent="0.2">
      <c r="A175" s="126">
        <v>60</v>
      </c>
      <c r="B175" s="127" t="s">
        <v>299</v>
      </c>
      <c r="C175" s="128" t="s">
        <v>300</v>
      </c>
      <c r="D175" s="129" t="s">
        <v>54</v>
      </c>
      <c r="E175" s="130">
        <v>327.07458480000003</v>
      </c>
      <c r="F175" s="190"/>
      <c r="G175" s="131">
        <f>E175*F175</f>
        <v>0</v>
      </c>
      <c r="O175" s="125">
        <v>2</v>
      </c>
      <c r="AA175" s="101">
        <v>7</v>
      </c>
      <c r="AB175" s="101">
        <v>1002</v>
      </c>
      <c r="AC175" s="101">
        <v>5</v>
      </c>
      <c r="AZ175" s="101">
        <v>2</v>
      </c>
      <c r="BA175" s="101">
        <f>IF(AZ175=1,G175,0)</f>
        <v>0</v>
      </c>
      <c r="BB175" s="101">
        <f>IF(AZ175=2,G175,0)</f>
        <v>0</v>
      </c>
      <c r="BC175" s="101">
        <f>IF(AZ175=3,G175,0)</f>
        <v>0</v>
      </c>
      <c r="BD175" s="101">
        <f>IF(AZ175=4,G175,0)</f>
        <v>0</v>
      </c>
      <c r="BE175" s="101">
        <f>IF(AZ175=5,G175,0)</f>
        <v>0</v>
      </c>
      <c r="CA175" s="132">
        <v>7</v>
      </c>
      <c r="CB175" s="132">
        <v>1002</v>
      </c>
      <c r="CZ175" s="101">
        <v>0</v>
      </c>
    </row>
    <row r="176" spans="1:104" x14ac:dyDescent="0.2">
      <c r="A176" s="139"/>
      <c r="B176" s="140" t="s">
        <v>66</v>
      </c>
      <c r="C176" s="141" t="str">
        <f>CONCATENATE(B164," ",C164)</f>
        <v>713 Izolace tepelné</v>
      </c>
      <c r="D176" s="142"/>
      <c r="E176" s="143"/>
      <c r="F176" s="144"/>
      <c r="G176" s="145">
        <f>SUM(G164:G175)</f>
        <v>0</v>
      </c>
      <c r="O176" s="125">
        <v>4</v>
      </c>
      <c r="BA176" s="146">
        <f>SUM(BA164:BA175)</f>
        <v>0</v>
      </c>
      <c r="BB176" s="146">
        <f>SUM(BB164:BB175)</f>
        <v>0</v>
      </c>
      <c r="BC176" s="146">
        <f>SUM(BC164:BC175)</f>
        <v>0</v>
      </c>
      <c r="BD176" s="146">
        <f>SUM(BD164:BD175)</f>
        <v>0</v>
      </c>
      <c r="BE176" s="146">
        <f>SUM(BE164:BE175)</f>
        <v>0</v>
      </c>
    </row>
    <row r="177" spans="1:104" x14ac:dyDescent="0.2">
      <c r="A177" s="118" t="s">
        <v>63</v>
      </c>
      <c r="B177" s="119" t="s">
        <v>301</v>
      </c>
      <c r="C177" s="120" t="s">
        <v>302</v>
      </c>
      <c r="D177" s="121"/>
      <c r="E177" s="122"/>
      <c r="F177" s="122"/>
      <c r="G177" s="123"/>
      <c r="H177" s="124"/>
      <c r="I177" s="124"/>
      <c r="O177" s="125">
        <v>1</v>
      </c>
    </row>
    <row r="178" spans="1:104" x14ac:dyDescent="0.2">
      <c r="A178" s="126">
        <v>61</v>
      </c>
      <c r="B178" s="127" t="s">
        <v>303</v>
      </c>
      <c r="C178" s="128" t="s">
        <v>304</v>
      </c>
      <c r="D178" s="129" t="s">
        <v>171</v>
      </c>
      <c r="E178" s="130">
        <v>10</v>
      </c>
      <c r="F178" s="190"/>
      <c r="G178" s="131">
        <f>E178*F178</f>
        <v>0</v>
      </c>
      <c r="O178" s="125">
        <v>2</v>
      </c>
      <c r="AA178" s="101">
        <v>1</v>
      </c>
      <c r="AB178" s="101">
        <v>7</v>
      </c>
      <c r="AC178" s="101">
        <v>7</v>
      </c>
      <c r="AZ178" s="101">
        <v>2</v>
      </c>
      <c r="BA178" s="101">
        <f>IF(AZ178=1,G178,0)</f>
        <v>0</v>
      </c>
      <c r="BB178" s="101">
        <f>IF(AZ178=2,G178,0)</f>
        <v>0</v>
      </c>
      <c r="BC178" s="101">
        <f>IF(AZ178=3,G178,0)</f>
        <v>0</v>
      </c>
      <c r="BD178" s="101">
        <f>IF(AZ178=4,G178,0)</f>
        <v>0</v>
      </c>
      <c r="BE178" s="101">
        <f>IF(AZ178=5,G178,0)</f>
        <v>0</v>
      </c>
      <c r="CA178" s="132">
        <v>1</v>
      </c>
      <c r="CB178" s="132">
        <v>7</v>
      </c>
      <c r="CZ178" s="101">
        <v>1.265E-2</v>
      </c>
    </row>
    <row r="179" spans="1:104" x14ac:dyDescent="0.2">
      <c r="A179" s="126">
        <v>62</v>
      </c>
      <c r="B179" s="127" t="s">
        <v>305</v>
      </c>
      <c r="C179" s="128" t="s">
        <v>306</v>
      </c>
      <c r="D179" s="129" t="s">
        <v>171</v>
      </c>
      <c r="E179" s="130">
        <v>5</v>
      </c>
      <c r="F179" s="190"/>
      <c r="G179" s="131">
        <f>E179*F179</f>
        <v>0</v>
      </c>
      <c r="O179" s="125">
        <v>2</v>
      </c>
      <c r="AA179" s="101">
        <v>1</v>
      </c>
      <c r="AB179" s="101">
        <v>7</v>
      </c>
      <c r="AC179" s="101">
        <v>7</v>
      </c>
      <c r="AZ179" s="101">
        <v>2</v>
      </c>
      <c r="BA179" s="101">
        <f>IF(AZ179=1,G179,0)</f>
        <v>0</v>
      </c>
      <c r="BB179" s="101">
        <f>IF(AZ179=2,G179,0)</f>
        <v>0</v>
      </c>
      <c r="BC179" s="101">
        <f>IF(AZ179=3,G179,0)</f>
        <v>0</v>
      </c>
      <c r="BD179" s="101">
        <f>IF(AZ179=4,G179,0)</f>
        <v>0</v>
      </c>
      <c r="BE179" s="101">
        <f>IF(AZ179=5,G179,0)</f>
        <v>0</v>
      </c>
      <c r="CA179" s="132">
        <v>1</v>
      </c>
      <c r="CB179" s="132">
        <v>7</v>
      </c>
      <c r="CZ179" s="101">
        <v>6.7499999999999999E-3</v>
      </c>
    </row>
    <row r="180" spans="1:104" x14ac:dyDescent="0.2">
      <c r="A180" s="126">
        <v>63</v>
      </c>
      <c r="B180" s="127" t="s">
        <v>307</v>
      </c>
      <c r="C180" s="128" t="s">
        <v>308</v>
      </c>
      <c r="D180" s="129" t="s">
        <v>171</v>
      </c>
      <c r="E180" s="130">
        <v>10</v>
      </c>
      <c r="F180" s="190"/>
      <c r="G180" s="131">
        <f>E180*F180</f>
        <v>0</v>
      </c>
      <c r="O180" s="125">
        <v>2</v>
      </c>
      <c r="AA180" s="101">
        <v>1</v>
      </c>
      <c r="AB180" s="101">
        <v>7</v>
      </c>
      <c r="AC180" s="101">
        <v>7</v>
      </c>
      <c r="AZ180" s="101">
        <v>2</v>
      </c>
      <c r="BA180" s="101">
        <f>IF(AZ180=1,G180,0)</f>
        <v>0</v>
      </c>
      <c r="BB180" s="101">
        <f>IF(AZ180=2,G180,0)</f>
        <v>0</v>
      </c>
      <c r="BC180" s="101">
        <f>IF(AZ180=3,G180,0)</f>
        <v>0</v>
      </c>
      <c r="BD180" s="101">
        <f>IF(AZ180=4,G180,0)</f>
        <v>0</v>
      </c>
      <c r="BE180" s="101">
        <f>IF(AZ180=5,G180,0)</f>
        <v>0</v>
      </c>
      <c r="CA180" s="132">
        <v>1</v>
      </c>
      <c r="CB180" s="132">
        <v>7</v>
      </c>
      <c r="CZ180" s="101">
        <v>0</v>
      </c>
    </row>
    <row r="181" spans="1:104" x14ac:dyDescent="0.2">
      <c r="A181" s="126">
        <v>64</v>
      </c>
      <c r="B181" s="127" t="s">
        <v>309</v>
      </c>
      <c r="C181" s="128" t="s">
        <v>310</v>
      </c>
      <c r="D181" s="129" t="s">
        <v>171</v>
      </c>
      <c r="E181" s="130">
        <v>5</v>
      </c>
      <c r="F181" s="190"/>
      <c r="G181" s="131">
        <f>E181*F181</f>
        <v>0</v>
      </c>
      <c r="O181" s="125">
        <v>2</v>
      </c>
      <c r="AA181" s="101">
        <v>1</v>
      </c>
      <c r="AB181" s="101">
        <v>7</v>
      </c>
      <c r="AC181" s="101">
        <v>7</v>
      </c>
      <c r="AZ181" s="101">
        <v>2</v>
      </c>
      <c r="BA181" s="101">
        <f>IF(AZ181=1,G181,0)</f>
        <v>0</v>
      </c>
      <c r="BB181" s="101">
        <f>IF(AZ181=2,G181,0)</f>
        <v>0</v>
      </c>
      <c r="BC181" s="101">
        <f>IF(AZ181=3,G181,0)</f>
        <v>0</v>
      </c>
      <c r="BD181" s="101">
        <f>IF(AZ181=4,G181,0)</f>
        <v>0</v>
      </c>
      <c r="BE181" s="101">
        <f>IF(AZ181=5,G181,0)</f>
        <v>0</v>
      </c>
      <c r="CA181" s="132">
        <v>1</v>
      </c>
      <c r="CB181" s="132">
        <v>7</v>
      </c>
      <c r="CZ181" s="101">
        <v>0</v>
      </c>
    </row>
    <row r="182" spans="1:104" x14ac:dyDescent="0.2">
      <c r="A182" s="126">
        <v>65</v>
      </c>
      <c r="B182" s="127" t="s">
        <v>311</v>
      </c>
      <c r="C182" s="128" t="s">
        <v>312</v>
      </c>
      <c r="D182" s="129" t="s">
        <v>54</v>
      </c>
      <c r="E182" s="130">
        <v>64.53</v>
      </c>
      <c r="F182" s="190"/>
      <c r="G182" s="131">
        <f>E182*F182</f>
        <v>0</v>
      </c>
      <c r="O182" s="125">
        <v>2</v>
      </c>
      <c r="AA182" s="101">
        <v>7</v>
      </c>
      <c r="AB182" s="101">
        <v>1002</v>
      </c>
      <c r="AC182" s="101">
        <v>5</v>
      </c>
      <c r="AZ182" s="101">
        <v>2</v>
      </c>
      <c r="BA182" s="101">
        <f>IF(AZ182=1,G182,0)</f>
        <v>0</v>
      </c>
      <c r="BB182" s="101">
        <f>IF(AZ182=2,G182,0)</f>
        <v>0</v>
      </c>
      <c r="BC182" s="101">
        <f>IF(AZ182=3,G182,0)</f>
        <v>0</v>
      </c>
      <c r="BD182" s="101">
        <f>IF(AZ182=4,G182,0)</f>
        <v>0</v>
      </c>
      <c r="BE182" s="101">
        <f>IF(AZ182=5,G182,0)</f>
        <v>0</v>
      </c>
      <c r="CA182" s="132">
        <v>7</v>
      </c>
      <c r="CB182" s="132">
        <v>1002</v>
      </c>
      <c r="CZ182" s="101">
        <v>0</v>
      </c>
    </row>
    <row r="183" spans="1:104" x14ac:dyDescent="0.2">
      <c r="A183" s="139"/>
      <c r="B183" s="140" t="s">
        <v>66</v>
      </c>
      <c r="C183" s="141" t="str">
        <f>CONCATENATE(B177," ",C177)</f>
        <v>721 Vnitřní kanalizace</v>
      </c>
      <c r="D183" s="142"/>
      <c r="E183" s="143"/>
      <c r="F183" s="144"/>
      <c r="G183" s="145">
        <f>SUM(G177:G182)</f>
        <v>0</v>
      </c>
      <c r="O183" s="125">
        <v>4</v>
      </c>
      <c r="BA183" s="146">
        <f>SUM(BA177:BA182)</f>
        <v>0</v>
      </c>
      <c r="BB183" s="146">
        <f>SUM(BB177:BB182)</f>
        <v>0</v>
      </c>
      <c r="BC183" s="146">
        <f>SUM(BC177:BC182)</f>
        <v>0</v>
      </c>
      <c r="BD183" s="146">
        <f>SUM(BD177:BD182)</f>
        <v>0</v>
      </c>
      <c r="BE183" s="146">
        <f>SUM(BE177:BE182)</f>
        <v>0</v>
      </c>
    </row>
    <row r="184" spans="1:104" x14ac:dyDescent="0.2">
      <c r="A184" s="118" t="s">
        <v>63</v>
      </c>
      <c r="B184" s="119" t="s">
        <v>313</v>
      </c>
      <c r="C184" s="120" t="s">
        <v>314</v>
      </c>
      <c r="D184" s="121"/>
      <c r="E184" s="122"/>
      <c r="F184" s="122"/>
      <c r="G184" s="123"/>
      <c r="H184" s="124"/>
      <c r="I184" s="124"/>
      <c r="O184" s="125">
        <v>1</v>
      </c>
    </row>
    <row r="185" spans="1:104" x14ac:dyDescent="0.2">
      <c r="A185" s="126">
        <v>66</v>
      </c>
      <c r="B185" s="127" t="s">
        <v>315</v>
      </c>
      <c r="C185" s="128" t="s">
        <v>316</v>
      </c>
      <c r="D185" s="129" t="s">
        <v>171</v>
      </c>
      <c r="E185" s="130">
        <v>20</v>
      </c>
      <c r="F185" s="190"/>
      <c r="G185" s="131">
        <f>E185*F185</f>
        <v>0</v>
      </c>
      <c r="O185" s="125">
        <v>2</v>
      </c>
      <c r="AA185" s="101">
        <v>1</v>
      </c>
      <c r="AB185" s="101">
        <v>7</v>
      </c>
      <c r="AC185" s="101">
        <v>7</v>
      </c>
      <c r="AZ185" s="101">
        <v>2</v>
      </c>
      <c r="BA185" s="101">
        <f>IF(AZ185=1,G185,0)</f>
        <v>0</v>
      </c>
      <c r="BB185" s="101">
        <f>IF(AZ185=2,G185,0)</f>
        <v>0</v>
      </c>
      <c r="BC185" s="101">
        <f>IF(AZ185=3,G185,0)</f>
        <v>0</v>
      </c>
      <c r="BD185" s="101">
        <f>IF(AZ185=4,G185,0)</f>
        <v>0</v>
      </c>
      <c r="BE185" s="101">
        <f>IF(AZ185=5,G185,0)</f>
        <v>0</v>
      </c>
      <c r="CA185" s="132">
        <v>1</v>
      </c>
      <c r="CB185" s="132">
        <v>7</v>
      </c>
      <c r="CZ185" s="101">
        <v>6.9999999999999999E-4</v>
      </c>
    </row>
    <row r="186" spans="1:104" x14ac:dyDescent="0.2">
      <c r="A186" s="126">
        <v>67</v>
      </c>
      <c r="B186" s="127" t="s">
        <v>317</v>
      </c>
      <c r="C186" s="128" t="s">
        <v>318</v>
      </c>
      <c r="D186" s="129" t="s">
        <v>96</v>
      </c>
      <c r="E186" s="130">
        <v>26</v>
      </c>
      <c r="F186" s="190"/>
      <c r="G186" s="131">
        <f>E186*F186</f>
        <v>0</v>
      </c>
      <c r="O186" s="125">
        <v>2</v>
      </c>
      <c r="AA186" s="101">
        <v>1</v>
      </c>
      <c r="AB186" s="101">
        <v>7</v>
      </c>
      <c r="AC186" s="101">
        <v>7</v>
      </c>
      <c r="AZ186" s="101">
        <v>2</v>
      </c>
      <c r="BA186" s="101">
        <f>IF(AZ186=1,G186,0)</f>
        <v>0</v>
      </c>
      <c r="BB186" s="101">
        <f>IF(AZ186=2,G186,0)</f>
        <v>0</v>
      </c>
      <c r="BC186" s="101">
        <f>IF(AZ186=3,G186,0)</f>
        <v>0</v>
      </c>
      <c r="BD186" s="101">
        <f>IF(AZ186=4,G186,0)</f>
        <v>0</v>
      </c>
      <c r="BE186" s="101">
        <f>IF(AZ186=5,G186,0)</f>
        <v>0</v>
      </c>
      <c r="CA186" s="132">
        <v>1</v>
      </c>
      <c r="CB186" s="132">
        <v>7</v>
      </c>
      <c r="CZ186" s="101">
        <v>4.0000000000000003E-5</v>
      </c>
    </row>
    <row r="187" spans="1:104" x14ac:dyDescent="0.2">
      <c r="A187" s="126">
        <v>68</v>
      </c>
      <c r="B187" s="127" t="s">
        <v>319</v>
      </c>
      <c r="C187" s="128" t="s">
        <v>320</v>
      </c>
      <c r="D187" s="129" t="s">
        <v>171</v>
      </c>
      <c r="E187" s="130">
        <v>20</v>
      </c>
      <c r="F187" s="190"/>
      <c r="G187" s="131">
        <f>E187*F187</f>
        <v>0</v>
      </c>
      <c r="O187" s="125">
        <v>2</v>
      </c>
      <c r="AA187" s="101">
        <v>1</v>
      </c>
      <c r="AB187" s="101">
        <v>7</v>
      </c>
      <c r="AC187" s="101">
        <v>7</v>
      </c>
      <c r="AZ187" s="101">
        <v>2</v>
      </c>
      <c r="BA187" s="101">
        <f>IF(AZ187=1,G187,0)</f>
        <v>0</v>
      </c>
      <c r="BB187" s="101">
        <f>IF(AZ187=2,G187,0)</f>
        <v>0</v>
      </c>
      <c r="BC187" s="101">
        <f>IF(AZ187=3,G187,0)</f>
        <v>0</v>
      </c>
      <c r="BD187" s="101">
        <f>IF(AZ187=4,G187,0)</f>
        <v>0</v>
      </c>
      <c r="BE187" s="101">
        <f>IF(AZ187=5,G187,0)</f>
        <v>0</v>
      </c>
      <c r="CA187" s="132">
        <v>1</v>
      </c>
      <c r="CB187" s="132">
        <v>7</v>
      </c>
      <c r="CZ187" s="101">
        <v>0</v>
      </c>
    </row>
    <row r="188" spans="1:104" x14ac:dyDescent="0.2">
      <c r="A188" s="126">
        <v>69</v>
      </c>
      <c r="B188" s="127" t="s">
        <v>321</v>
      </c>
      <c r="C188" s="128" t="s">
        <v>322</v>
      </c>
      <c r="D188" s="129" t="s">
        <v>171</v>
      </c>
      <c r="E188" s="130">
        <v>10</v>
      </c>
      <c r="F188" s="190"/>
      <c r="G188" s="131">
        <f>E188*F188</f>
        <v>0</v>
      </c>
      <c r="O188" s="125">
        <v>2</v>
      </c>
      <c r="AA188" s="101">
        <v>1</v>
      </c>
      <c r="AB188" s="101">
        <v>7</v>
      </c>
      <c r="AC188" s="101">
        <v>7</v>
      </c>
      <c r="AZ188" s="101">
        <v>2</v>
      </c>
      <c r="BA188" s="101">
        <f>IF(AZ188=1,G188,0)</f>
        <v>0</v>
      </c>
      <c r="BB188" s="101">
        <f>IF(AZ188=2,G188,0)</f>
        <v>0</v>
      </c>
      <c r="BC188" s="101">
        <f>IF(AZ188=3,G188,0)</f>
        <v>0</v>
      </c>
      <c r="BD188" s="101">
        <f>IF(AZ188=4,G188,0)</f>
        <v>0</v>
      </c>
      <c r="BE188" s="101">
        <f>IF(AZ188=5,G188,0)</f>
        <v>0</v>
      </c>
      <c r="CA188" s="132">
        <v>1</v>
      </c>
      <c r="CB188" s="132">
        <v>7</v>
      </c>
      <c r="CZ188" s="101">
        <v>0</v>
      </c>
    </row>
    <row r="189" spans="1:104" x14ac:dyDescent="0.2">
      <c r="A189" s="126">
        <v>70</v>
      </c>
      <c r="B189" s="127" t="s">
        <v>323</v>
      </c>
      <c r="C189" s="128" t="s">
        <v>324</v>
      </c>
      <c r="D189" s="129" t="s">
        <v>54</v>
      </c>
      <c r="E189" s="130">
        <v>133.4</v>
      </c>
      <c r="F189" s="190"/>
      <c r="G189" s="131">
        <f>E189*F189</f>
        <v>0</v>
      </c>
      <c r="O189" s="125">
        <v>2</v>
      </c>
      <c r="AA189" s="101">
        <v>7</v>
      </c>
      <c r="AB189" s="101">
        <v>1002</v>
      </c>
      <c r="AC189" s="101">
        <v>5</v>
      </c>
      <c r="AZ189" s="101">
        <v>2</v>
      </c>
      <c r="BA189" s="101">
        <f>IF(AZ189=1,G189,0)</f>
        <v>0</v>
      </c>
      <c r="BB189" s="101">
        <f>IF(AZ189=2,G189,0)</f>
        <v>0</v>
      </c>
      <c r="BC189" s="101">
        <f>IF(AZ189=3,G189,0)</f>
        <v>0</v>
      </c>
      <c r="BD189" s="101">
        <f>IF(AZ189=4,G189,0)</f>
        <v>0</v>
      </c>
      <c r="BE189" s="101">
        <f>IF(AZ189=5,G189,0)</f>
        <v>0</v>
      </c>
      <c r="CA189" s="132">
        <v>7</v>
      </c>
      <c r="CB189" s="132">
        <v>1002</v>
      </c>
      <c r="CZ189" s="101">
        <v>0</v>
      </c>
    </row>
    <row r="190" spans="1:104" x14ac:dyDescent="0.2">
      <c r="A190" s="139"/>
      <c r="B190" s="140" t="s">
        <v>66</v>
      </c>
      <c r="C190" s="141" t="str">
        <f>CONCATENATE(B184," ",C184)</f>
        <v>722 Vodovod</v>
      </c>
      <c r="D190" s="142"/>
      <c r="E190" s="143"/>
      <c r="F190" s="144"/>
      <c r="G190" s="145">
        <f>SUM(G184:G189)</f>
        <v>0</v>
      </c>
      <c r="O190" s="125">
        <v>4</v>
      </c>
      <c r="BA190" s="146">
        <f>SUM(BA184:BA189)</f>
        <v>0</v>
      </c>
      <c r="BB190" s="146">
        <f>SUM(BB184:BB189)</f>
        <v>0</v>
      </c>
      <c r="BC190" s="146">
        <f>SUM(BC184:BC189)</f>
        <v>0</v>
      </c>
      <c r="BD190" s="146">
        <f>SUM(BD184:BD189)</f>
        <v>0</v>
      </c>
      <c r="BE190" s="146">
        <f>SUM(BE184:BE189)</f>
        <v>0</v>
      </c>
    </row>
    <row r="191" spans="1:104" x14ac:dyDescent="0.2">
      <c r="A191" s="118" t="s">
        <v>63</v>
      </c>
      <c r="B191" s="119" t="s">
        <v>325</v>
      </c>
      <c r="C191" s="120" t="s">
        <v>326</v>
      </c>
      <c r="D191" s="121"/>
      <c r="E191" s="122"/>
      <c r="F191" s="122"/>
      <c r="G191" s="123"/>
      <c r="H191" s="124"/>
      <c r="I191" s="124"/>
      <c r="O191" s="125">
        <v>1</v>
      </c>
    </row>
    <row r="192" spans="1:104" x14ac:dyDescent="0.2">
      <c r="A192" s="126">
        <v>71</v>
      </c>
      <c r="B192" s="127" t="s">
        <v>327</v>
      </c>
      <c r="C192" s="128" t="s">
        <v>328</v>
      </c>
      <c r="D192" s="129" t="s">
        <v>329</v>
      </c>
      <c r="E192" s="130">
        <v>5</v>
      </c>
      <c r="F192" s="190"/>
      <c r="G192" s="131">
        <f t="shared" ref="G192:G212" si="0">E192*F192</f>
        <v>0</v>
      </c>
      <c r="O192" s="125">
        <v>2</v>
      </c>
      <c r="AA192" s="101">
        <v>1</v>
      </c>
      <c r="AB192" s="101">
        <v>7</v>
      </c>
      <c r="AC192" s="101">
        <v>7</v>
      </c>
      <c r="AZ192" s="101">
        <v>2</v>
      </c>
      <c r="BA192" s="101">
        <f t="shared" ref="BA192:BA212" si="1">IF(AZ192=1,G192,0)</f>
        <v>0</v>
      </c>
      <c r="BB192" s="101">
        <f t="shared" ref="BB192:BB212" si="2">IF(AZ192=2,G192,0)</f>
        <v>0</v>
      </c>
      <c r="BC192" s="101">
        <f t="shared" ref="BC192:BC212" si="3">IF(AZ192=3,G192,0)</f>
        <v>0</v>
      </c>
      <c r="BD192" s="101">
        <f t="shared" ref="BD192:BD212" si="4">IF(AZ192=4,G192,0)</f>
        <v>0</v>
      </c>
      <c r="BE192" s="101">
        <f t="shared" ref="BE192:BE212" si="5">IF(AZ192=5,G192,0)</f>
        <v>0</v>
      </c>
      <c r="CA192" s="132">
        <v>1</v>
      </c>
      <c r="CB192" s="132">
        <v>7</v>
      </c>
      <c r="CZ192" s="101">
        <v>0</v>
      </c>
    </row>
    <row r="193" spans="1:104" x14ac:dyDescent="0.2">
      <c r="A193" s="126">
        <v>72</v>
      </c>
      <c r="B193" s="127" t="s">
        <v>330</v>
      </c>
      <c r="C193" s="128" t="s">
        <v>331</v>
      </c>
      <c r="D193" s="129" t="s">
        <v>329</v>
      </c>
      <c r="E193" s="130">
        <v>5</v>
      </c>
      <c r="F193" s="190"/>
      <c r="G193" s="131">
        <f t="shared" si="0"/>
        <v>0</v>
      </c>
      <c r="O193" s="125">
        <v>2</v>
      </c>
      <c r="AA193" s="101">
        <v>1</v>
      </c>
      <c r="AB193" s="101">
        <v>7</v>
      </c>
      <c r="AC193" s="101">
        <v>7</v>
      </c>
      <c r="AZ193" s="101">
        <v>2</v>
      </c>
      <c r="BA193" s="101">
        <f t="shared" si="1"/>
        <v>0</v>
      </c>
      <c r="BB193" s="101">
        <f t="shared" si="2"/>
        <v>0</v>
      </c>
      <c r="BC193" s="101">
        <f t="shared" si="3"/>
        <v>0</v>
      </c>
      <c r="BD193" s="101">
        <f t="shared" si="4"/>
        <v>0</v>
      </c>
      <c r="BE193" s="101">
        <f t="shared" si="5"/>
        <v>0</v>
      </c>
      <c r="CA193" s="132">
        <v>1</v>
      </c>
      <c r="CB193" s="132">
        <v>7</v>
      </c>
      <c r="CZ193" s="101">
        <v>2.3720000000000001E-2</v>
      </c>
    </row>
    <row r="194" spans="1:104" x14ac:dyDescent="0.2">
      <c r="A194" s="126">
        <v>73</v>
      </c>
      <c r="B194" s="127" t="s">
        <v>332</v>
      </c>
      <c r="C194" s="128" t="s">
        <v>333</v>
      </c>
      <c r="D194" s="129" t="s">
        <v>329</v>
      </c>
      <c r="E194" s="130">
        <v>5</v>
      </c>
      <c r="F194" s="190"/>
      <c r="G194" s="131">
        <f t="shared" si="0"/>
        <v>0</v>
      </c>
      <c r="O194" s="125">
        <v>2</v>
      </c>
      <c r="AA194" s="101">
        <v>1</v>
      </c>
      <c r="AB194" s="101">
        <v>7</v>
      </c>
      <c r="AC194" s="101">
        <v>7</v>
      </c>
      <c r="AZ194" s="101">
        <v>2</v>
      </c>
      <c r="BA194" s="101">
        <f t="shared" si="1"/>
        <v>0</v>
      </c>
      <c r="BB194" s="101">
        <f t="shared" si="2"/>
        <v>0</v>
      </c>
      <c r="BC194" s="101">
        <f t="shared" si="3"/>
        <v>0</v>
      </c>
      <c r="BD194" s="101">
        <f t="shared" si="4"/>
        <v>0</v>
      </c>
      <c r="BE194" s="101">
        <f t="shared" si="5"/>
        <v>0</v>
      </c>
      <c r="CA194" s="132">
        <v>1</v>
      </c>
      <c r="CB194" s="132">
        <v>7</v>
      </c>
      <c r="CZ194" s="101">
        <v>0</v>
      </c>
    </row>
    <row r="195" spans="1:104" x14ac:dyDescent="0.2">
      <c r="A195" s="126">
        <v>74</v>
      </c>
      <c r="B195" s="127" t="s">
        <v>334</v>
      </c>
      <c r="C195" s="128" t="s">
        <v>335</v>
      </c>
      <c r="D195" s="129" t="s">
        <v>329</v>
      </c>
      <c r="E195" s="130">
        <v>5</v>
      </c>
      <c r="F195" s="190"/>
      <c r="G195" s="131">
        <f t="shared" si="0"/>
        <v>0</v>
      </c>
      <c r="O195" s="125">
        <v>2</v>
      </c>
      <c r="AA195" s="101">
        <v>1</v>
      </c>
      <c r="AB195" s="101">
        <v>7</v>
      </c>
      <c r="AC195" s="101">
        <v>7</v>
      </c>
      <c r="AZ195" s="101">
        <v>2</v>
      </c>
      <c r="BA195" s="101">
        <f t="shared" si="1"/>
        <v>0</v>
      </c>
      <c r="BB195" s="101">
        <f t="shared" si="2"/>
        <v>0</v>
      </c>
      <c r="BC195" s="101">
        <f t="shared" si="3"/>
        <v>0</v>
      </c>
      <c r="BD195" s="101">
        <f t="shared" si="4"/>
        <v>0</v>
      </c>
      <c r="BE195" s="101">
        <f t="shared" si="5"/>
        <v>0</v>
      </c>
      <c r="CA195" s="132">
        <v>1</v>
      </c>
      <c r="CB195" s="132">
        <v>7</v>
      </c>
      <c r="CZ195" s="101">
        <v>2.9510000000000002E-2</v>
      </c>
    </row>
    <row r="196" spans="1:104" x14ac:dyDescent="0.2">
      <c r="A196" s="126">
        <v>75</v>
      </c>
      <c r="B196" s="127" t="s">
        <v>336</v>
      </c>
      <c r="C196" s="128" t="s">
        <v>337</v>
      </c>
      <c r="D196" s="129" t="s">
        <v>329</v>
      </c>
      <c r="E196" s="130">
        <v>3</v>
      </c>
      <c r="F196" s="190"/>
      <c r="G196" s="131">
        <f t="shared" si="0"/>
        <v>0</v>
      </c>
      <c r="O196" s="125">
        <v>2</v>
      </c>
      <c r="AA196" s="101">
        <v>1</v>
      </c>
      <c r="AB196" s="101">
        <v>7</v>
      </c>
      <c r="AC196" s="101">
        <v>7</v>
      </c>
      <c r="AZ196" s="101">
        <v>2</v>
      </c>
      <c r="BA196" s="101">
        <f t="shared" si="1"/>
        <v>0</v>
      </c>
      <c r="BB196" s="101">
        <f t="shared" si="2"/>
        <v>0</v>
      </c>
      <c r="BC196" s="101">
        <f t="shared" si="3"/>
        <v>0</v>
      </c>
      <c r="BD196" s="101">
        <f t="shared" si="4"/>
        <v>0</v>
      </c>
      <c r="BE196" s="101">
        <f t="shared" si="5"/>
        <v>0</v>
      </c>
      <c r="CA196" s="132">
        <v>1</v>
      </c>
      <c r="CB196" s="132">
        <v>7</v>
      </c>
      <c r="CZ196" s="101">
        <v>0</v>
      </c>
    </row>
    <row r="197" spans="1:104" x14ac:dyDescent="0.2">
      <c r="A197" s="126">
        <v>76</v>
      </c>
      <c r="B197" s="127" t="s">
        <v>338</v>
      </c>
      <c r="C197" s="128" t="s">
        <v>339</v>
      </c>
      <c r="D197" s="129" t="s">
        <v>329</v>
      </c>
      <c r="E197" s="130">
        <v>3</v>
      </c>
      <c r="F197" s="190"/>
      <c r="G197" s="131">
        <f t="shared" si="0"/>
        <v>0</v>
      </c>
      <c r="O197" s="125">
        <v>2</v>
      </c>
      <c r="AA197" s="101">
        <v>1</v>
      </c>
      <c r="AB197" s="101">
        <v>7</v>
      </c>
      <c r="AC197" s="101">
        <v>7</v>
      </c>
      <c r="AZ197" s="101">
        <v>2</v>
      </c>
      <c r="BA197" s="101">
        <f t="shared" si="1"/>
        <v>0</v>
      </c>
      <c r="BB197" s="101">
        <f t="shared" si="2"/>
        <v>0</v>
      </c>
      <c r="BC197" s="101">
        <f t="shared" si="3"/>
        <v>0</v>
      </c>
      <c r="BD197" s="101">
        <f t="shared" si="4"/>
        <v>0</v>
      </c>
      <c r="BE197" s="101">
        <f t="shared" si="5"/>
        <v>0</v>
      </c>
      <c r="CA197" s="132">
        <v>1</v>
      </c>
      <c r="CB197" s="132">
        <v>7</v>
      </c>
      <c r="CZ197" s="101">
        <v>1.9990000000000001E-2</v>
      </c>
    </row>
    <row r="198" spans="1:104" x14ac:dyDescent="0.2">
      <c r="A198" s="126">
        <v>77</v>
      </c>
      <c r="B198" s="127" t="s">
        <v>340</v>
      </c>
      <c r="C198" s="128" t="s">
        <v>341</v>
      </c>
      <c r="D198" s="129" t="s">
        <v>329</v>
      </c>
      <c r="E198" s="130">
        <v>2</v>
      </c>
      <c r="F198" s="190"/>
      <c r="G198" s="131">
        <f t="shared" si="0"/>
        <v>0</v>
      </c>
      <c r="O198" s="125">
        <v>2</v>
      </c>
      <c r="AA198" s="101">
        <v>1</v>
      </c>
      <c r="AB198" s="101">
        <v>7</v>
      </c>
      <c r="AC198" s="101">
        <v>7</v>
      </c>
      <c r="AZ198" s="101">
        <v>2</v>
      </c>
      <c r="BA198" s="101">
        <f t="shared" si="1"/>
        <v>0</v>
      </c>
      <c r="BB198" s="101">
        <f t="shared" si="2"/>
        <v>0</v>
      </c>
      <c r="BC198" s="101">
        <f t="shared" si="3"/>
        <v>0</v>
      </c>
      <c r="BD198" s="101">
        <f t="shared" si="4"/>
        <v>0</v>
      </c>
      <c r="BE198" s="101">
        <f t="shared" si="5"/>
        <v>0</v>
      </c>
      <c r="CA198" s="132">
        <v>1</v>
      </c>
      <c r="CB198" s="132">
        <v>7</v>
      </c>
      <c r="CZ198" s="101">
        <v>0</v>
      </c>
    </row>
    <row r="199" spans="1:104" x14ac:dyDescent="0.2">
      <c r="A199" s="126">
        <v>78</v>
      </c>
      <c r="B199" s="127" t="s">
        <v>342</v>
      </c>
      <c r="C199" s="128" t="s">
        <v>343</v>
      </c>
      <c r="D199" s="129" t="s">
        <v>329</v>
      </c>
      <c r="E199" s="130">
        <v>2</v>
      </c>
      <c r="F199" s="190"/>
      <c r="G199" s="131">
        <f t="shared" si="0"/>
        <v>0</v>
      </c>
      <c r="O199" s="125">
        <v>2</v>
      </c>
      <c r="AA199" s="101">
        <v>1</v>
      </c>
      <c r="AB199" s="101">
        <v>7</v>
      </c>
      <c r="AC199" s="101">
        <v>7</v>
      </c>
      <c r="AZ199" s="101">
        <v>2</v>
      </c>
      <c r="BA199" s="101">
        <f t="shared" si="1"/>
        <v>0</v>
      </c>
      <c r="BB199" s="101">
        <f t="shared" si="2"/>
        <v>0</v>
      </c>
      <c r="BC199" s="101">
        <f t="shared" si="3"/>
        <v>0</v>
      </c>
      <c r="BD199" s="101">
        <f t="shared" si="4"/>
        <v>0</v>
      </c>
      <c r="BE199" s="101">
        <f t="shared" si="5"/>
        <v>0</v>
      </c>
      <c r="CA199" s="132">
        <v>1</v>
      </c>
      <c r="CB199" s="132">
        <v>7</v>
      </c>
      <c r="CZ199" s="101">
        <v>0</v>
      </c>
    </row>
    <row r="200" spans="1:104" x14ac:dyDescent="0.2">
      <c r="A200" s="126">
        <v>79</v>
      </c>
      <c r="B200" s="127" t="s">
        <v>344</v>
      </c>
      <c r="C200" s="128" t="s">
        <v>345</v>
      </c>
      <c r="D200" s="129" t="s">
        <v>329</v>
      </c>
      <c r="E200" s="130">
        <v>2</v>
      </c>
      <c r="F200" s="190"/>
      <c r="G200" s="131">
        <f t="shared" si="0"/>
        <v>0</v>
      </c>
      <c r="O200" s="125">
        <v>2</v>
      </c>
      <c r="AA200" s="101">
        <v>1</v>
      </c>
      <c r="AB200" s="101">
        <v>7</v>
      </c>
      <c r="AC200" s="101">
        <v>7</v>
      </c>
      <c r="AZ200" s="101">
        <v>2</v>
      </c>
      <c r="BA200" s="101">
        <f t="shared" si="1"/>
        <v>0</v>
      </c>
      <c r="BB200" s="101">
        <f t="shared" si="2"/>
        <v>0</v>
      </c>
      <c r="BC200" s="101">
        <f t="shared" si="3"/>
        <v>0</v>
      </c>
      <c r="BD200" s="101">
        <f t="shared" si="4"/>
        <v>0</v>
      </c>
      <c r="BE200" s="101">
        <f t="shared" si="5"/>
        <v>0</v>
      </c>
      <c r="CA200" s="132">
        <v>1</v>
      </c>
      <c r="CB200" s="132">
        <v>7</v>
      </c>
      <c r="CZ200" s="101">
        <v>1.2880000000000001E-2</v>
      </c>
    </row>
    <row r="201" spans="1:104" x14ac:dyDescent="0.2">
      <c r="A201" s="126">
        <v>80</v>
      </c>
      <c r="B201" s="127" t="s">
        <v>346</v>
      </c>
      <c r="C201" s="128" t="s">
        <v>347</v>
      </c>
      <c r="D201" s="129" t="s">
        <v>329</v>
      </c>
      <c r="E201" s="130">
        <v>5</v>
      </c>
      <c r="F201" s="190"/>
      <c r="G201" s="131">
        <f t="shared" si="0"/>
        <v>0</v>
      </c>
      <c r="O201" s="125">
        <v>2</v>
      </c>
      <c r="AA201" s="101">
        <v>1</v>
      </c>
      <c r="AB201" s="101">
        <v>7</v>
      </c>
      <c r="AC201" s="101">
        <v>7</v>
      </c>
      <c r="AZ201" s="101">
        <v>2</v>
      </c>
      <c r="BA201" s="101">
        <f t="shared" si="1"/>
        <v>0</v>
      </c>
      <c r="BB201" s="101">
        <f t="shared" si="2"/>
        <v>0</v>
      </c>
      <c r="BC201" s="101">
        <f t="shared" si="3"/>
        <v>0</v>
      </c>
      <c r="BD201" s="101">
        <f t="shared" si="4"/>
        <v>0</v>
      </c>
      <c r="BE201" s="101">
        <f t="shared" si="5"/>
        <v>0</v>
      </c>
      <c r="CA201" s="132">
        <v>1</v>
      </c>
      <c r="CB201" s="132">
        <v>7</v>
      </c>
      <c r="CZ201" s="101">
        <v>0</v>
      </c>
    </row>
    <row r="202" spans="1:104" x14ac:dyDescent="0.2">
      <c r="A202" s="126">
        <v>81</v>
      </c>
      <c r="B202" s="127" t="s">
        <v>348</v>
      </c>
      <c r="C202" s="128" t="s">
        <v>349</v>
      </c>
      <c r="D202" s="129" t="s">
        <v>329</v>
      </c>
      <c r="E202" s="130">
        <v>5</v>
      </c>
      <c r="F202" s="190"/>
      <c r="G202" s="131">
        <f t="shared" si="0"/>
        <v>0</v>
      </c>
      <c r="O202" s="125">
        <v>2</v>
      </c>
      <c r="AA202" s="101">
        <v>1</v>
      </c>
      <c r="AB202" s="101">
        <v>7</v>
      </c>
      <c r="AC202" s="101">
        <v>7</v>
      </c>
      <c r="AZ202" s="101">
        <v>2</v>
      </c>
      <c r="BA202" s="101">
        <f t="shared" si="1"/>
        <v>0</v>
      </c>
      <c r="BB202" s="101">
        <f t="shared" si="2"/>
        <v>0</v>
      </c>
      <c r="BC202" s="101">
        <f t="shared" si="3"/>
        <v>0</v>
      </c>
      <c r="BD202" s="101">
        <f t="shared" si="4"/>
        <v>0</v>
      </c>
      <c r="BE202" s="101">
        <f t="shared" si="5"/>
        <v>0</v>
      </c>
      <c r="CA202" s="132">
        <v>1</v>
      </c>
      <c r="CB202" s="132">
        <v>7</v>
      </c>
      <c r="CZ202" s="101">
        <v>6.0260000000000001E-2</v>
      </c>
    </row>
    <row r="203" spans="1:104" x14ac:dyDescent="0.2">
      <c r="A203" s="126">
        <v>82</v>
      </c>
      <c r="B203" s="127" t="s">
        <v>350</v>
      </c>
      <c r="C203" s="128" t="s">
        <v>351</v>
      </c>
      <c r="D203" s="129" t="s">
        <v>329</v>
      </c>
      <c r="E203" s="130">
        <v>10</v>
      </c>
      <c r="F203" s="190"/>
      <c r="G203" s="131">
        <f t="shared" si="0"/>
        <v>0</v>
      </c>
      <c r="O203" s="125">
        <v>2</v>
      </c>
      <c r="AA203" s="101">
        <v>1</v>
      </c>
      <c r="AB203" s="101">
        <v>7</v>
      </c>
      <c r="AC203" s="101">
        <v>7</v>
      </c>
      <c r="AZ203" s="101">
        <v>2</v>
      </c>
      <c r="BA203" s="101">
        <f t="shared" si="1"/>
        <v>0</v>
      </c>
      <c r="BB203" s="101">
        <f t="shared" si="2"/>
        <v>0</v>
      </c>
      <c r="BC203" s="101">
        <f t="shared" si="3"/>
        <v>0</v>
      </c>
      <c r="BD203" s="101">
        <f t="shared" si="4"/>
        <v>0</v>
      </c>
      <c r="BE203" s="101">
        <f t="shared" si="5"/>
        <v>0</v>
      </c>
      <c r="CA203" s="132">
        <v>1</v>
      </c>
      <c r="CB203" s="132">
        <v>7</v>
      </c>
      <c r="CZ203" s="101">
        <v>0</v>
      </c>
    </row>
    <row r="204" spans="1:104" x14ac:dyDescent="0.2">
      <c r="A204" s="126">
        <v>83</v>
      </c>
      <c r="B204" s="127" t="s">
        <v>352</v>
      </c>
      <c r="C204" s="128" t="s">
        <v>353</v>
      </c>
      <c r="D204" s="129" t="s">
        <v>329</v>
      </c>
      <c r="E204" s="130">
        <v>5</v>
      </c>
      <c r="F204" s="190"/>
      <c r="G204" s="131">
        <f t="shared" si="0"/>
        <v>0</v>
      </c>
      <c r="O204" s="125">
        <v>2</v>
      </c>
      <c r="AA204" s="101">
        <v>1</v>
      </c>
      <c r="AB204" s="101">
        <v>7</v>
      </c>
      <c r="AC204" s="101">
        <v>7</v>
      </c>
      <c r="AZ204" s="101">
        <v>2</v>
      </c>
      <c r="BA204" s="101">
        <f t="shared" si="1"/>
        <v>0</v>
      </c>
      <c r="BB204" s="101">
        <f t="shared" si="2"/>
        <v>0</v>
      </c>
      <c r="BC204" s="101">
        <f t="shared" si="3"/>
        <v>0</v>
      </c>
      <c r="BD204" s="101">
        <f t="shared" si="4"/>
        <v>0</v>
      </c>
      <c r="BE204" s="101">
        <f t="shared" si="5"/>
        <v>0</v>
      </c>
      <c r="CA204" s="132">
        <v>1</v>
      </c>
      <c r="CB204" s="132">
        <v>7</v>
      </c>
      <c r="CZ204" s="101">
        <v>1.8E-3</v>
      </c>
    </row>
    <row r="205" spans="1:104" x14ac:dyDescent="0.2">
      <c r="A205" s="126">
        <v>84</v>
      </c>
      <c r="B205" s="127" t="s">
        <v>354</v>
      </c>
      <c r="C205" s="128" t="s">
        <v>355</v>
      </c>
      <c r="D205" s="129" t="s">
        <v>329</v>
      </c>
      <c r="E205" s="130">
        <v>3</v>
      </c>
      <c r="F205" s="190"/>
      <c r="G205" s="131">
        <f t="shared" si="0"/>
        <v>0</v>
      </c>
      <c r="O205" s="125">
        <v>2</v>
      </c>
      <c r="AA205" s="101">
        <v>1</v>
      </c>
      <c r="AB205" s="101">
        <v>7</v>
      </c>
      <c r="AC205" s="101">
        <v>7</v>
      </c>
      <c r="AZ205" s="101">
        <v>2</v>
      </c>
      <c r="BA205" s="101">
        <f t="shared" si="1"/>
        <v>0</v>
      </c>
      <c r="BB205" s="101">
        <f t="shared" si="2"/>
        <v>0</v>
      </c>
      <c r="BC205" s="101">
        <f t="shared" si="3"/>
        <v>0</v>
      </c>
      <c r="BD205" s="101">
        <f t="shared" si="4"/>
        <v>0</v>
      </c>
      <c r="BE205" s="101">
        <f t="shared" si="5"/>
        <v>0</v>
      </c>
      <c r="CA205" s="132">
        <v>1</v>
      </c>
      <c r="CB205" s="132">
        <v>7</v>
      </c>
      <c r="CZ205" s="101">
        <v>1.8400000000000001E-3</v>
      </c>
    </row>
    <row r="206" spans="1:104" x14ac:dyDescent="0.2">
      <c r="A206" s="126">
        <v>85</v>
      </c>
      <c r="B206" s="127" t="s">
        <v>356</v>
      </c>
      <c r="C206" s="128" t="s">
        <v>357</v>
      </c>
      <c r="D206" s="129" t="s">
        <v>329</v>
      </c>
      <c r="E206" s="130">
        <v>2</v>
      </c>
      <c r="F206" s="190"/>
      <c r="G206" s="131">
        <f t="shared" si="0"/>
        <v>0</v>
      </c>
      <c r="O206" s="125">
        <v>2</v>
      </c>
      <c r="AA206" s="101">
        <v>1</v>
      </c>
      <c r="AB206" s="101">
        <v>7</v>
      </c>
      <c r="AC206" s="101">
        <v>7</v>
      </c>
      <c r="AZ206" s="101">
        <v>2</v>
      </c>
      <c r="BA206" s="101">
        <f t="shared" si="1"/>
        <v>0</v>
      </c>
      <c r="BB206" s="101">
        <f t="shared" si="2"/>
        <v>0</v>
      </c>
      <c r="BC206" s="101">
        <f t="shared" si="3"/>
        <v>0</v>
      </c>
      <c r="BD206" s="101">
        <f t="shared" si="4"/>
        <v>0</v>
      </c>
      <c r="BE206" s="101">
        <f t="shared" si="5"/>
        <v>0</v>
      </c>
      <c r="CA206" s="132">
        <v>1</v>
      </c>
      <c r="CB206" s="132">
        <v>7</v>
      </c>
      <c r="CZ206" s="101">
        <v>1.8400000000000001E-3</v>
      </c>
    </row>
    <row r="207" spans="1:104" x14ac:dyDescent="0.2">
      <c r="A207" s="126">
        <v>86</v>
      </c>
      <c r="B207" s="127" t="s">
        <v>358</v>
      </c>
      <c r="C207" s="128" t="s">
        <v>359</v>
      </c>
      <c r="D207" s="129" t="s">
        <v>171</v>
      </c>
      <c r="E207" s="130">
        <v>5</v>
      </c>
      <c r="F207" s="190"/>
      <c r="G207" s="131">
        <f t="shared" si="0"/>
        <v>0</v>
      </c>
      <c r="O207" s="125">
        <v>2</v>
      </c>
      <c r="AA207" s="101">
        <v>1</v>
      </c>
      <c r="AB207" s="101">
        <v>7</v>
      </c>
      <c r="AC207" s="101">
        <v>7</v>
      </c>
      <c r="AZ207" s="101">
        <v>2</v>
      </c>
      <c r="BA207" s="101">
        <f t="shared" si="1"/>
        <v>0</v>
      </c>
      <c r="BB207" s="101">
        <f t="shared" si="2"/>
        <v>0</v>
      </c>
      <c r="BC207" s="101">
        <f t="shared" si="3"/>
        <v>0</v>
      </c>
      <c r="BD207" s="101">
        <f t="shared" si="4"/>
        <v>0</v>
      </c>
      <c r="BE207" s="101">
        <f t="shared" si="5"/>
        <v>0</v>
      </c>
      <c r="CA207" s="132">
        <v>1</v>
      </c>
      <c r="CB207" s="132">
        <v>7</v>
      </c>
      <c r="CZ207" s="101">
        <v>2.2000000000000001E-4</v>
      </c>
    </row>
    <row r="208" spans="1:104" x14ac:dyDescent="0.2">
      <c r="A208" s="126">
        <v>87</v>
      </c>
      <c r="B208" s="127" t="s">
        <v>360</v>
      </c>
      <c r="C208" s="128" t="s">
        <v>361</v>
      </c>
      <c r="D208" s="129" t="s">
        <v>171</v>
      </c>
      <c r="E208" s="130">
        <v>5</v>
      </c>
      <c r="F208" s="190"/>
      <c r="G208" s="131">
        <f t="shared" si="0"/>
        <v>0</v>
      </c>
      <c r="O208" s="125">
        <v>2</v>
      </c>
      <c r="AA208" s="101">
        <v>1</v>
      </c>
      <c r="AB208" s="101">
        <v>7</v>
      </c>
      <c r="AC208" s="101">
        <v>7</v>
      </c>
      <c r="AZ208" s="101">
        <v>2</v>
      </c>
      <c r="BA208" s="101">
        <f t="shared" si="1"/>
        <v>0</v>
      </c>
      <c r="BB208" s="101">
        <f t="shared" si="2"/>
        <v>0</v>
      </c>
      <c r="BC208" s="101">
        <f t="shared" si="3"/>
        <v>0</v>
      </c>
      <c r="BD208" s="101">
        <f t="shared" si="4"/>
        <v>0</v>
      </c>
      <c r="BE208" s="101">
        <f t="shared" si="5"/>
        <v>0</v>
      </c>
      <c r="CA208" s="132">
        <v>1</v>
      </c>
      <c r="CB208" s="132">
        <v>7</v>
      </c>
      <c r="CZ208" s="101">
        <v>4.0999999999999999E-4</v>
      </c>
    </row>
    <row r="209" spans="1:104" x14ac:dyDescent="0.2">
      <c r="A209" s="126">
        <v>88</v>
      </c>
      <c r="B209" s="127" t="s">
        <v>362</v>
      </c>
      <c r="C209" s="128" t="s">
        <v>363</v>
      </c>
      <c r="D209" s="129" t="s">
        <v>171</v>
      </c>
      <c r="E209" s="130">
        <v>10</v>
      </c>
      <c r="F209" s="190"/>
      <c r="G209" s="131">
        <f t="shared" si="0"/>
        <v>0</v>
      </c>
      <c r="O209" s="125">
        <v>2</v>
      </c>
      <c r="AA209" s="101">
        <v>1</v>
      </c>
      <c r="AB209" s="101">
        <v>7</v>
      </c>
      <c r="AC209" s="101">
        <v>7</v>
      </c>
      <c r="AZ209" s="101">
        <v>2</v>
      </c>
      <c r="BA209" s="101">
        <f t="shared" si="1"/>
        <v>0</v>
      </c>
      <c r="BB209" s="101">
        <f t="shared" si="2"/>
        <v>0</v>
      </c>
      <c r="BC209" s="101">
        <f t="shared" si="3"/>
        <v>0</v>
      </c>
      <c r="BD209" s="101">
        <f t="shared" si="4"/>
        <v>0</v>
      </c>
      <c r="BE209" s="101">
        <f t="shared" si="5"/>
        <v>0</v>
      </c>
      <c r="CA209" s="132">
        <v>1</v>
      </c>
      <c r="CB209" s="132">
        <v>7</v>
      </c>
      <c r="CZ209" s="101">
        <v>0</v>
      </c>
    </row>
    <row r="210" spans="1:104" x14ac:dyDescent="0.2">
      <c r="A210" s="126">
        <v>89</v>
      </c>
      <c r="B210" s="127" t="s">
        <v>364</v>
      </c>
      <c r="C210" s="128" t="s">
        <v>365</v>
      </c>
      <c r="D210" s="129" t="s">
        <v>171</v>
      </c>
      <c r="E210" s="130">
        <v>3</v>
      </c>
      <c r="F210" s="190"/>
      <c r="G210" s="131">
        <f t="shared" si="0"/>
        <v>0</v>
      </c>
      <c r="O210" s="125">
        <v>2</v>
      </c>
      <c r="AA210" s="101">
        <v>1</v>
      </c>
      <c r="AB210" s="101">
        <v>7</v>
      </c>
      <c r="AC210" s="101">
        <v>7</v>
      </c>
      <c r="AZ210" s="101">
        <v>2</v>
      </c>
      <c r="BA210" s="101">
        <f t="shared" si="1"/>
        <v>0</v>
      </c>
      <c r="BB210" s="101">
        <f t="shared" si="2"/>
        <v>0</v>
      </c>
      <c r="BC210" s="101">
        <f t="shared" si="3"/>
        <v>0</v>
      </c>
      <c r="BD210" s="101">
        <f t="shared" si="4"/>
        <v>0</v>
      </c>
      <c r="BE210" s="101">
        <f t="shared" si="5"/>
        <v>0</v>
      </c>
      <c r="CA210" s="132">
        <v>1</v>
      </c>
      <c r="CB210" s="132">
        <v>7</v>
      </c>
      <c r="CZ210" s="101">
        <v>4.6000000000000001E-4</v>
      </c>
    </row>
    <row r="211" spans="1:104" x14ac:dyDescent="0.2">
      <c r="A211" s="126">
        <v>90</v>
      </c>
      <c r="B211" s="127" t="s">
        <v>366</v>
      </c>
      <c r="C211" s="128" t="s">
        <v>367</v>
      </c>
      <c r="D211" s="129" t="s">
        <v>171</v>
      </c>
      <c r="E211" s="130">
        <v>2</v>
      </c>
      <c r="F211" s="190"/>
      <c r="G211" s="131">
        <f t="shared" si="0"/>
        <v>0</v>
      </c>
      <c r="O211" s="125">
        <v>2</v>
      </c>
      <c r="AA211" s="101">
        <v>1</v>
      </c>
      <c r="AB211" s="101">
        <v>7</v>
      </c>
      <c r="AC211" s="101">
        <v>7</v>
      </c>
      <c r="AZ211" s="101">
        <v>2</v>
      </c>
      <c r="BA211" s="101">
        <f t="shared" si="1"/>
        <v>0</v>
      </c>
      <c r="BB211" s="101">
        <f t="shared" si="2"/>
        <v>0</v>
      </c>
      <c r="BC211" s="101">
        <f t="shared" si="3"/>
        <v>0</v>
      </c>
      <c r="BD211" s="101">
        <f t="shared" si="4"/>
        <v>0</v>
      </c>
      <c r="BE211" s="101">
        <f t="shared" si="5"/>
        <v>0</v>
      </c>
      <c r="CA211" s="132">
        <v>1</v>
      </c>
      <c r="CB211" s="132">
        <v>7</v>
      </c>
      <c r="CZ211" s="101">
        <v>7.5000000000000002E-4</v>
      </c>
    </row>
    <row r="212" spans="1:104" x14ac:dyDescent="0.2">
      <c r="A212" s="126">
        <v>91</v>
      </c>
      <c r="B212" s="127" t="s">
        <v>368</v>
      </c>
      <c r="C212" s="128" t="s">
        <v>369</v>
      </c>
      <c r="D212" s="129" t="s">
        <v>54</v>
      </c>
      <c r="E212" s="130">
        <v>1800.78</v>
      </c>
      <c r="F212" s="190"/>
      <c r="G212" s="131">
        <f t="shared" si="0"/>
        <v>0</v>
      </c>
      <c r="O212" s="125">
        <v>2</v>
      </c>
      <c r="AA212" s="101">
        <v>7</v>
      </c>
      <c r="AB212" s="101">
        <v>1002</v>
      </c>
      <c r="AC212" s="101">
        <v>5</v>
      </c>
      <c r="AZ212" s="101">
        <v>2</v>
      </c>
      <c r="BA212" s="101">
        <f t="shared" si="1"/>
        <v>0</v>
      </c>
      <c r="BB212" s="101">
        <f t="shared" si="2"/>
        <v>0</v>
      </c>
      <c r="BC212" s="101">
        <f t="shared" si="3"/>
        <v>0</v>
      </c>
      <c r="BD212" s="101">
        <f t="shared" si="4"/>
        <v>0</v>
      </c>
      <c r="BE212" s="101">
        <f t="shared" si="5"/>
        <v>0</v>
      </c>
      <c r="CA212" s="132">
        <v>7</v>
      </c>
      <c r="CB212" s="132">
        <v>1002</v>
      </c>
      <c r="CZ212" s="101">
        <v>0</v>
      </c>
    </row>
    <row r="213" spans="1:104" x14ac:dyDescent="0.2">
      <c r="A213" s="139"/>
      <c r="B213" s="140" t="s">
        <v>66</v>
      </c>
      <c r="C213" s="141" t="str">
        <f>CONCATENATE(B191," ",C191)</f>
        <v>725 Zařizovací předměty</v>
      </c>
      <c r="D213" s="142"/>
      <c r="E213" s="143"/>
      <c r="F213" s="144"/>
      <c r="G213" s="145">
        <f>SUM(G191:G212)</f>
        <v>0</v>
      </c>
      <c r="O213" s="125">
        <v>4</v>
      </c>
      <c r="BA213" s="146">
        <f>SUM(BA191:BA212)</f>
        <v>0</v>
      </c>
      <c r="BB213" s="146">
        <f>SUM(BB191:BB212)</f>
        <v>0</v>
      </c>
      <c r="BC213" s="146">
        <f>SUM(BC191:BC212)</f>
        <v>0</v>
      </c>
      <c r="BD213" s="146">
        <f>SUM(BD191:BD212)</f>
        <v>0</v>
      </c>
      <c r="BE213" s="146">
        <f>SUM(BE191:BE212)</f>
        <v>0</v>
      </c>
    </row>
    <row r="214" spans="1:104" x14ac:dyDescent="0.2">
      <c r="A214" s="118" t="s">
        <v>63</v>
      </c>
      <c r="B214" s="119" t="s">
        <v>370</v>
      </c>
      <c r="C214" s="120" t="s">
        <v>371</v>
      </c>
      <c r="D214" s="121"/>
      <c r="E214" s="122"/>
      <c r="F214" s="122"/>
      <c r="G214" s="123"/>
      <c r="H214" s="124"/>
      <c r="I214" s="124"/>
      <c r="O214" s="125">
        <v>1</v>
      </c>
    </row>
    <row r="215" spans="1:104" x14ac:dyDescent="0.2">
      <c r="A215" s="126">
        <v>92</v>
      </c>
      <c r="B215" s="127" t="s">
        <v>372</v>
      </c>
      <c r="C215" s="128" t="s">
        <v>373</v>
      </c>
      <c r="D215" s="129" t="s">
        <v>72</v>
      </c>
      <c r="E215" s="130">
        <v>2.8980000000000001</v>
      </c>
      <c r="F215" s="190"/>
      <c r="G215" s="131">
        <f>E215*F215</f>
        <v>0</v>
      </c>
      <c r="O215" s="125">
        <v>2</v>
      </c>
      <c r="AA215" s="101">
        <v>1</v>
      </c>
      <c r="AB215" s="101">
        <v>7</v>
      </c>
      <c r="AC215" s="101">
        <v>7</v>
      </c>
      <c r="AZ215" s="101">
        <v>2</v>
      </c>
      <c r="BA215" s="101">
        <f>IF(AZ215=1,G215,0)</f>
        <v>0</v>
      </c>
      <c r="BB215" s="101">
        <f>IF(AZ215=2,G215,0)</f>
        <v>0</v>
      </c>
      <c r="BC215" s="101">
        <f>IF(AZ215=3,G215,0)</f>
        <v>0</v>
      </c>
      <c r="BD215" s="101">
        <f>IF(AZ215=4,G215,0)</f>
        <v>0</v>
      </c>
      <c r="BE215" s="101">
        <f>IF(AZ215=5,G215,0)</f>
        <v>0</v>
      </c>
      <c r="CA215" s="132">
        <v>1</v>
      </c>
      <c r="CB215" s="132">
        <v>7</v>
      </c>
      <c r="CZ215" s="101">
        <v>1.89E-3</v>
      </c>
    </row>
    <row r="216" spans="1:104" x14ac:dyDescent="0.2">
      <c r="A216" s="133"/>
      <c r="B216" s="135"/>
      <c r="C216" s="237" t="s">
        <v>374</v>
      </c>
      <c r="D216" s="238"/>
      <c r="E216" s="136">
        <v>2.8980000000000001</v>
      </c>
      <c r="F216" s="137"/>
      <c r="G216" s="138"/>
      <c r="M216" s="134" t="s">
        <v>374</v>
      </c>
      <c r="O216" s="125"/>
    </row>
    <row r="217" spans="1:104" x14ac:dyDescent="0.2">
      <c r="A217" s="126">
        <v>93</v>
      </c>
      <c r="B217" s="127" t="s">
        <v>375</v>
      </c>
      <c r="C217" s="128" t="s">
        <v>376</v>
      </c>
      <c r="D217" s="129" t="s">
        <v>96</v>
      </c>
      <c r="E217" s="130">
        <v>30.02</v>
      </c>
      <c r="F217" s="190"/>
      <c r="G217" s="131">
        <f>E217*F217</f>
        <v>0</v>
      </c>
      <c r="O217" s="125">
        <v>2</v>
      </c>
      <c r="AA217" s="101">
        <v>1</v>
      </c>
      <c r="AB217" s="101">
        <v>7</v>
      </c>
      <c r="AC217" s="101">
        <v>7</v>
      </c>
      <c r="AZ217" s="101">
        <v>2</v>
      </c>
      <c r="BA217" s="101">
        <f>IF(AZ217=1,G217,0)</f>
        <v>0</v>
      </c>
      <c r="BB217" s="101">
        <f>IF(AZ217=2,G217,0)</f>
        <v>0</v>
      </c>
      <c r="BC217" s="101">
        <f>IF(AZ217=3,G217,0)</f>
        <v>0</v>
      </c>
      <c r="BD217" s="101">
        <f>IF(AZ217=4,G217,0)</f>
        <v>0</v>
      </c>
      <c r="BE217" s="101">
        <f>IF(AZ217=5,G217,0)</f>
        <v>0</v>
      </c>
      <c r="CA217" s="132">
        <v>1</v>
      </c>
      <c r="CB217" s="132">
        <v>7</v>
      </c>
      <c r="CZ217" s="101">
        <v>0</v>
      </c>
    </row>
    <row r="218" spans="1:104" x14ac:dyDescent="0.2">
      <c r="A218" s="133"/>
      <c r="B218" s="135"/>
      <c r="C218" s="237" t="s">
        <v>377</v>
      </c>
      <c r="D218" s="238"/>
      <c r="E218" s="136">
        <v>9.6999999999999993</v>
      </c>
      <c r="F218" s="137"/>
      <c r="G218" s="138"/>
      <c r="M218" s="134" t="s">
        <v>377</v>
      </c>
      <c r="O218" s="125"/>
    </row>
    <row r="219" spans="1:104" x14ac:dyDescent="0.2">
      <c r="A219" s="133"/>
      <c r="B219" s="135"/>
      <c r="C219" s="237" t="s">
        <v>378</v>
      </c>
      <c r="D219" s="238"/>
      <c r="E219" s="136">
        <v>20.32</v>
      </c>
      <c r="F219" s="137"/>
      <c r="G219" s="138"/>
      <c r="M219" s="134" t="s">
        <v>378</v>
      </c>
      <c r="O219" s="125"/>
    </row>
    <row r="220" spans="1:104" x14ac:dyDescent="0.2">
      <c r="A220" s="126">
        <v>94</v>
      </c>
      <c r="B220" s="127" t="s">
        <v>379</v>
      </c>
      <c r="C220" s="128" t="s">
        <v>380</v>
      </c>
      <c r="D220" s="129" t="s">
        <v>96</v>
      </c>
      <c r="E220" s="130">
        <v>29.4</v>
      </c>
      <c r="F220" s="190"/>
      <c r="G220" s="131">
        <f>E220*F220</f>
        <v>0</v>
      </c>
      <c r="O220" s="125">
        <v>2</v>
      </c>
      <c r="AA220" s="101">
        <v>1</v>
      </c>
      <c r="AB220" s="101">
        <v>7</v>
      </c>
      <c r="AC220" s="101">
        <v>7</v>
      </c>
      <c r="AZ220" s="101">
        <v>2</v>
      </c>
      <c r="BA220" s="101">
        <f>IF(AZ220=1,G220,0)</f>
        <v>0</v>
      </c>
      <c r="BB220" s="101">
        <f>IF(AZ220=2,G220,0)</f>
        <v>0</v>
      </c>
      <c r="BC220" s="101">
        <f>IF(AZ220=3,G220,0)</f>
        <v>0</v>
      </c>
      <c r="BD220" s="101">
        <f>IF(AZ220=4,G220,0)</f>
        <v>0</v>
      </c>
      <c r="BE220" s="101">
        <f>IF(AZ220=5,G220,0)</f>
        <v>0</v>
      </c>
      <c r="CA220" s="132">
        <v>1</v>
      </c>
      <c r="CB220" s="132">
        <v>7</v>
      </c>
      <c r="CZ220" s="101">
        <v>3.3899999999999998E-3</v>
      </c>
    </row>
    <row r="221" spans="1:104" x14ac:dyDescent="0.2">
      <c r="A221" s="126">
        <v>95</v>
      </c>
      <c r="B221" s="127" t="s">
        <v>381</v>
      </c>
      <c r="C221" s="128" t="s">
        <v>382</v>
      </c>
      <c r="D221" s="129" t="s">
        <v>72</v>
      </c>
      <c r="E221" s="130">
        <v>1.17</v>
      </c>
      <c r="F221" s="190"/>
      <c r="G221" s="131">
        <f>E221*F221</f>
        <v>0</v>
      </c>
      <c r="O221" s="125">
        <v>2</v>
      </c>
      <c r="AA221" s="101">
        <v>1</v>
      </c>
      <c r="AB221" s="101">
        <v>7</v>
      </c>
      <c r="AC221" s="101">
        <v>7</v>
      </c>
      <c r="AZ221" s="101">
        <v>2</v>
      </c>
      <c r="BA221" s="101">
        <f>IF(AZ221=1,G221,0)</f>
        <v>0</v>
      </c>
      <c r="BB221" s="101">
        <f>IF(AZ221=2,G221,0)</f>
        <v>0</v>
      </c>
      <c r="BC221" s="101">
        <f>IF(AZ221=3,G221,0)</f>
        <v>0</v>
      </c>
      <c r="BD221" s="101">
        <f>IF(AZ221=4,G221,0)</f>
        <v>0</v>
      </c>
      <c r="BE221" s="101">
        <f>IF(AZ221=5,G221,0)</f>
        <v>0</v>
      </c>
      <c r="CA221" s="132">
        <v>1</v>
      </c>
      <c r="CB221" s="132">
        <v>7</v>
      </c>
      <c r="CZ221" s="101">
        <v>3.3500000000000001E-3</v>
      </c>
    </row>
    <row r="222" spans="1:104" x14ac:dyDescent="0.2">
      <c r="A222" s="126">
        <v>96</v>
      </c>
      <c r="B222" s="127" t="s">
        <v>383</v>
      </c>
      <c r="C222" s="128" t="s">
        <v>384</v>
      </c>
      <c r="D222" s="129" t="s">
        <v>171</v>
      </c>
      <c r="E222" s="130">
        <v>40</v>
      </c>
      <c r="F222" s="190"/>
      <c r="G222" s="131">
        <f>E222*F222</f>
        <v>0</v>
      </c>
      <c r="O222" s="125">
        <v>2</v>
      </c>
      <c r="AA222" s="101">
        <v>1</v>
      </c>
      <c r="AB222" s="101">
        <v>7</v>
      </c>
      <c r="AC222" s="101">
        <v>7</v>
      </c>
      <c r="AZ222" s="101">
        <v>2</v>
      </c>
      <c r="BA222" s="101">
        <f>IF(AZ222=1,G222,0)</f>
        <v>0</v>
      </c>
      <c r="BB222" s="101">
        <f>IF(AZ222=2,G222,0)</f>
        <v>0</v>
      </c>
      <c r="BC222" s="101">
        <f>IF(AZ222=3,G222,0)</f>
        <v>0</v>
      </c>
      <c r="BD222" s="101">
        <f>IF(AZ222=4,G222,0)</f>
        <v>0</v>
      </c>
      <c r="BE222" s="101">
        <f>IF(AZ222=5,G222,0)</f>
        <v>0</v>
      </c>
      <c r="CA222" s="132">
        <v>1</v>
      </c>
      <c r="CB222" s="132">
        <v>7</v>
      </c>
      <c r="CZ222" s="101">
        <v>0</v>
      </c>
    </row>
    <row r="223" spans="1:104" x14ac:dyDescent="0.2">
      <c r="A223" s="126">
        <v>97</v>
      </c>
      <c r="B223" s="127" t="s">
        <v>385</v>
      </c>
      <c r="C223" s="128" t="s">
        <v>386</v>
      </c>
      <c r="D223" s="129" t="s">
        <v>80</v>
      </c>
      <c r="E223" s="130">
        <v>68</v>
      </c>
      <c r="F223" s="190"/>
      <c r="G223" s="131">
        <f>E223*F223</f>
        <v>0</v>
      </c>
      <c r="O223" s="125">
        <v>2</v>
      </c>
      <c r="AA223" s="101">
        <v>1</v>
      </c>
      <c r="AB223" s="101">
        <v>7</v>
      </c>
      <c r="AC223" s="101">
        <v>7</v>
      </c>
      <c r="AZ223" s="101">
        <v>2</v>
      </c>
      <c r="BA223" s="101">
        <f>IF(AZ223=1,G223,0)</f>
        <v>0</v>
      </c>
      <c r="BB223" s="101">
        <f>IF(AZ223=2,G223,0)</f>
        <v>0</v>
      </c>
      <c r="BC223" s="101">
        <f>IF(AZ223=3,G223,0)</f>
        <v>0</v>
      </c>
      <c r="BD223" s="101">
        <f>IF(AZ223=4,G223,0)</f>
        <v>0</v>
      </c>
      <c r="BE223" s="101">
        <f>IF(AZ223=5,G223,0)</f>
        <v>0</v>
      </c>
      <c r="CA223" s="132">
        <v>1</v>
      </c>
      <c r="CB223" s="132">
        <v>7</v>
      </c>
      <c r="CZ223" s="101">
        <v>1.3899999999999999E-2</v>
      </c>
    </row>
    <row r="224" spans="1:104" x14ac:dyDescent="0.2">
      <c r="A224" s="126">
        <v>98</v>
      </c>
      <c r="B224" s="127" t="s">
        <v>387</v>
      </c>
      <c r="C224" s="128" t="s">
        <v>388</v>
      </c>
      <c r="D224" s="129" t="s">
        <v>80</v>
      </c>
      <c r="E224" s="130">
        <v>18.917999999999999</v>
      </c>
      <c r="F224" s="190"/>
      <c r="G224" s="131">
        <f>E224*F224</f>
        <v>0</v>
      </c>
      <c r="O224" s="125">
        <v>2</v>
      </c>
      <c r="AA224" s="101">
        <v>1</v>
      </c>
      <c r="AB224" s="101">
        <v>7</v>
      </c>
      <c r="AC224" s="101">
        <v>7</v>
      </c>
      <c r="AZ224" s="101">
        <v>2</v>
      </c>
      <c r="BA224" s="101">
        <f>IF(AZ224=1,G224,0)</f>
        <v>0</v>
      </c>
      <c r="BB224" s="101">
        <f>IF(AZ224=2,G224,0)</f>
        <v>0</v>
      </c>
      <c r="BC224" s="101">
        <f>IF(AZ224=3,G224,0)</f>
        <v>0</v>
      </c>
      <c r="BD224" s="101">
        <f>IF(AZ224=4,G224,0)</f>
        <v>0</v>
      </c>
      <c r="BE224" s="101">
        <f>IF(AZ224=5,G224,0)</f>
        <v>0</v>
      </c>
      <c r="CA224" s="132">
        <v>1</v>
      </c>
      <c r="CB224" s="132">
        <v>7</v>
      </c>
      <c r="CZ224" s="101">
        <v>0</v>
      </c>
    </row>
    <row r="225" spans="1:104" x14ac:dyDescent="0.2">
      <c r="A225" s="133"/>
      <c r="B225" s="135"/>
      <c r="C225" s="237" t="s">
        <v>389</v>
      </c>
      <c r="D225" s="238"/>
      <c r="E225" s="136">
        <v>5.49</v>
      </c>
      <c r="F225" s="137"/>
      <c r="G225" s="138"/>
      <c r="M225" s="134" t="s">
        <v>389</v>
      </c>
      <c r="O225" s="125"/>
    </row>
    <row r="226" spans="1:104" x14ac:dyDescent="0.2">
      <c r="A226" s="133"/>
      <c r="B226" s="135"/>
      <c r="C226" s="237" t="s">
        <v>390</v>
      </c>
      <c r="D226" s="238"/>
      <c r="E226" s="136">
        <v>13.428000000000001</v>
      </c>
      <c r="F226" s="137"/>
      <c r="G226" s="138"/>
      <c r="M226" s="134" t="s">
        <v>390</v>
      </c>
      <c r="O226" s="125"/>
    </row>
    <row r="227" spans="1:104" x14ac:dyDescent="0.2">
      <c r="A227" s="126">
        <v>99</v>
      </c>
      <c r="B227" s="127" t="s">
        <v>391</v>
      </c>
      <c r="C227" s="128" t="s">
        <v>392</v>
      </c>
      <c r="D227" s="129" t="s">
        <v>80</v>
      </c>
      <c r="E227" s="130">
        <v>18.399999999999999</v>
      </c>
      <c r="F227" s="190"/>
      <c r="G227" s="131">
        <f>E227*F227</f>
        <v>0</v>
      </c>
      <c r="O227" s="125">
        <v>2</v>
      </c>
      <c r="AA227" s="101">
        <v>1</v>
      </c>
      <c r="AB227" s="101">
        <v>7</v>
      </c>
      <c r="AC227" s="101">
        <v>7</v>
      </c>
      <c r="AZ227" s="101">
        <v>2</v>
      </c>
      <c r="BA227" s="101">
        <f>IF(AZ227=1,G227,0)</f>
        <v>0</v>
      </c>
      <c r="BB227" s="101">
        <f>IF(AZ227=2,G227,0)</f>
        <v>0</v>
      </c>
      <c r="BC227" s="101">
        <f>IF(AZ227=3,G227,0)</f>
        <v>0</v>
      </c>
      <c r="BD227" s="101">
        <f>IF(AZ227=4,G227,0)</f>
        <v>0</v>
      </c>
      <c r="BE227" s="101">
        <f>IF(AZ227=5,G227,0)</f>
        <v>0</v>
      </c>
      <c r="CA227" s="132">
        <v>1</v>
      </c>
      <c r="CB227" s="132">
        <v>7</v>
      </c>
      <c r="CZ227" s="101">
        <v>0</v>
      </c>
    </row>
    <row r="228" spans="1:104" ht="22.5" x14ac:dyDescent="0.2">
      <c r="A228" s="126">
        <v>100</v>
      </c>
      <c r="B228" s="127" t="s">
        <v>393</v>
      </c>
      <c r="C228" s="128" t="s">
        <v>394</v>
      </c>
      <c r="D228" s="129" t="s">
        <v>80</v>
      </c>
      <c r="E228" s="130">
        <v>68</v>
      </c>
      <c r="F228" s="190"/>
      <c r="G228" s="131">
        <f>E228*F228</f>
        <v>0</v>
      </c>
      <c r="O228" s="125">
        <v>2</v>
      </c>
      <c r="AA228" s="101">
        <v>1</v>
      </c>
      <c r="AB228" s="101">
        <v>7</v>
      </c>
      <c r="AC228" s="101">
        <v>7</v>
      </c>
      <c r="AZ228" s="101">
        <v>2</v>
      </c>
      <c r="BA228" s="101">
        <f>IF(AZ228=1,G228,0)</f>
        <v>0</v>
      </c>
      <c r="BB228" s="101">
        <f>IF(AZ228=2,G228,0)</f>
        <v>0</v>
      </c>
      <c r="BC228" s="101">
        <f>IF(AZ228=3,G228,0)</f>
        <v>0</v>
      </c>
      <c r="BD228" s="101">
        <f>IF(AZ228=4,G228,0)</f>
        <v>0</v>
      </c>
      <c r="BE228" s="101">
        <f>IF(AZ228=5,G228,0)</f>
        <v>0</v>
      </c>
      <c r="CA228" s="132">
        <v>1</v>
      </c>
      <c r="CB228" s="132">
        <v>7</v>
      </c>
      <c r="CZ228" s="101">
        <v>0</v>
      </c>
    </row>
    <row r="229" spans="1:104" x14ac:dyDescent="0.2">
      <c r="A229" s="126">
        <v>101</v>
      </c>
      <c r="B229" s="127" t="s">
        <v>395</v>
      </c>
      <c r="C229" s="128" t="s">
        <v>396</v>
      </c>
      <c r="D229" s="129" t="s">
        <v>72</v>
      </c>
      <c r="E229" s="130">
        <v>1.698</v>
      </c>
      <c r="F229" s="190"/>
      <c r="G229" s="131">
        <f>E229*F229</f>
        <v>0</v>
      </c>
      <c r="O229" s="125">
        <v>2</v>
      </c>
      <c r="AA229" s="101">
        <v>1</v>
      </c>
      <c r="AB229" s="101">
        <v>7</v>
      </c>
      <c r="AC229" s="101">
        <v>7</v>
      </c>
      <c r="AZ229" s="101">
        <v>2</v>
      </c>
      <c r="BA229" s="101">
        <f>IF(AZ229=1,G229,0)</f>
        <v>0</v>
      </c>
      <c r="BB229" s="101">
        <f>IF(AZ229=2,G229,0)</f>
        <v>0</v>
      </c>
      <c r="BC229" s="101">
        <f>IF(AZ229=3,G229,0)</f>
        <v>0</v>
      </c>
      <c r="BD229" s="101">
        <f>IF(AZ229=4,G229,0)</f>
        <v>0</v>
      </c>
      <c r="BE229" s="101">
        <f>IF(AZ229=5,G229,0)</f>
        <v>0</v>
      </c>
      <c r="CA229" s="132">
        <v>1</v>
      </c>
      <c r="CB229" s="132">
        <v>7</v>
      </c>
      <c r="CZ229" s="101">
        <v>2.9499999999999999E-3</v>
      </c>
    </row>
    <row r="230" spans="1:104" x14ac:dyDescent="0.2">
      <c r="A230" s="133"/>
      <c r="B230" s="135"/>
      <c r="C230" s="237" t="s">
        <v>397</v>
      </c>
      <c r="D230" s="238"/>
      <c r="E230" s="136">
        <v>1.698</v>
      </c>
      <c r="F230" s="137"/>
      <c r="G230" s="138"/>
      <c r="M230" s="134" t="s">
        <v>397</v>
      </c>
      <c r="O230" s="125"/>
    </row>
    <row r="231" spans="1:104" ht="22.5" x14ac:dyDescent="0.2">
      <c r="A231" s="126">
        <v>102</v>
      </c>
      <c r="B231" s="127" t="s">
        <v>398</v>
      </c>
      <c r="C231" s="128" t="s">
        <v>399</v>
      </c>
      <c r="D231" s="129" t="s">
        <v>96</v>
      </c>
      <c r="E231" s="130">
        <v>48</v>
      </c>
      <c r="F231" s="190"/>
      <c r="G231" s="131">
        <f>E231*F231</f>
        <v>0</v>
      </c>
      <c r="O231" s="125">
        <v>2</v>
      </c>
      <c r="AA231" s="101">
        <v>1</v>
      </c>
      <c r="AB231" s="101">
        <v>7</v>
      </c>
      <c r="AC231" s="101">
        <v>7</v>
      </c>
      <c r="AZ231" s="101">
        <v>2</v>
      </c>
      <c r="BA231" s="101">
        <f>IF(AZ231=1,G231,0)</f>
        <v>0</v>
      </c>
      <c r="BB231" s="101">
        <f>IF(AZ231=2,G231,0)</f>
        <v>0</v>
      </c>
      <c r="BC231" s="101">
        <f>IF(AZ231=3,G231,0)</f>
        <v>0</v>
      </c>
      <c r="BD231" s="101">
        <f>IF(AZ231=4,G231,0)</f>
        <v>0</v>
      </c>
      <c r="BE231" s="101">
        <f>IF(AZ231=5,G231,0)</f>
        <v>0</v>
      </c>
      <c r="CA231" s="132">
        <v>1</v>
      </c>
      <c r="CB231" s="132">
        <v>7</v>
      </c>
      <c r="CZ231" s="101">
        <v>1.6000000000000001E-4</v>
      </c>
    </row>
    <row r="232" spans="1:104" x14ac:dyDescent="0.2">
      <c r="A232" s="133"/>
      <c r="B232" s="135"/>
      <c r="C232" s="237" t="s">
        <v>400</v>
      </c>
      <c r="D232" s="238"/>
      <c r="E232" s="136">
        <v>48</v>
      </c>
      <c r="F232" s="137"/>
      <c r="G232" s="138"/>
      <c r="M232" s="134" t="s">
        <v>400</v>
      </c>
      <c r="O232" s="125"/>
    </row>
    <row r="233" spans="1:104" x14ac:dyDescent="0.2">
      <c r="A233" s="126">
        <v>103</v>
      </c>
      <c r="B233" s="127" t="s">
        <v>401</v>
      </c>
      <c r="C233" s="128" t="s">
        <v>402</v>
      </c>
      <c r="D233" s="129" t="s">
        <v>80</v>
      </c>
      <c r="E233" s="130">
        <v>14.42</v>
      </c>
      <c r="F233" s="190"/>
      <c r="G233" s="131">
        <f>E233*F233</f>
        <v>0</v>
      </c>
      <c r="O233" s="125">
        <v>2</v>
      </c>
      <c r="AA233" s="101">
        <v>1</v>
      </c>
      <c r="AB233" s="101">
        <v>7</v>
      </c>
      <c r="AC233" s="101">
        <v>7</v>
      </c>
      <c r="AZ233" s="101">
        <v>2</v>
      </c>
      <c r="BA233" s="101">
        <f>IF(AZ233=1,G233,0)</f>
        <v>0</v>
      </c>
      <c r="BB233" s="101">
        <f>IF(AZ233=2,G233,0)</f>
        <v>0</v>
      </c>
      <c r="BC233" s="101">
        <f>IF(AZ233=3,G233,0)</f>
        <v>0</v>
      </c>
      <c r="BD233" s="101">
        <f>IF(AZ233=4,G233,0)</f>
        <v>0</v>
      </c>
      <c r="BE233" s="101">
        <f>IF(AZ233=5,G233,0)</f>
        <v>0</v>
      </c>
      <c r="CA233" s="132">
        <v>1</v>
      </c>
      <c r="CB233" s="132">
        <v>7</v>
      </c>
      <c r="CZ233" s="101">
        <v>3.6000000000000002E-4</v>
      </c>
    </row>
    <row r="234" spans="1:104" x14ac:dyDescent="0.2">
      <c r="A234" s="133"/>
      <c r="B234" s="135"/>
      <c r="C234" s="237" t="s">
        <v>403</v>
      </c>
      <c r="D234" s="238"/>
      <c r="E234" s="136">
        <v>14.42</v>
      </c>
      <c r="F234" s="137"/>
      <c r="G234" s="138"/>
      <c r="M234" s="134" t="s">
        <v>403</v>
      </c>
      <c r="O234" s="125"/>
    </row>
    <row r="235" spans="1:104" x14ac:dyDescent="0.2">
      <c r="A235" s="126">
        <v>104</v>
      </c>
      <c r="B235" s="127" t="s">
        <v>404</v>
      </c>
      <c r="C235" s="128" t="s">
        <v>405</v>
      </c>
      <c r="D235" s="129" t="s">
        <v>96</v>
      </c>
      <c r="E235" s="130">
        <v>29.4</v>
      </c>
      <c r="F235" s="190"/>
      <c r="G235" s="131">
        <f>E235*F235</f>
        <v>0</v>
      </c>
      <c r="O235" s="125">
        <v>2</v>
      </c>
      <c r="AA235" s="101">
        <v>12</v>
      </c>
      <c r="AB235" s="101">
        <v>0</v>
      </c>
      <c r="AC235" s="101">
        <v>64</v>
      </c>
      <c r="AZ235" s="101">
        <v>2</v>
      </c>
      <c r="BA235" s="101">
        <f>IF(AZ235=1,G235,0)</f>
        <v>0</v>
      </c>
      <c r="BB235" s="101">
        <f>IF(AZ235=2,G235,0)</f>
        <v>0</v>
      </c>
      <c r="BC235" s="101">
        <f>IF(AZ235=3,G235,0)</f>
        <v>0</v>
      </c>
      <c r="BD235" s="101">
        <f>IF(AZ235=4,G235,0)</f>
        <v>0</v>
      </c>
      <c r="BE235" s="101">
        <f>IF(AZ235=5,G235,0)</f>
        <v>0</v>
      </c>
      <c r="CA235" s="132">
        <v>12</v>
      </c>
      <c r="CB235" s="132">
        <v>0</v>
      </c>
      <c r="CZ235" s="101">
        <v>0</v>
      </c>
    </row>
    <row r="236" spans="1:104" x14ac:dyDescent="0.2">
      <c r="A236" s="126">
        <v>105</v>
      </c>
      <c r="B236" s="127" t="s">
        <v>406</v>
      </c>
      <c r="C236" s="128" t="s">
        <v>407</v>
      </c>
      <c r="D236" s="129" t="s">
        <v>72</v>
      </c>
      <c r="E236" s="130">
        <v>0.33879999999999999</v>
      </c>
      <c r="F236" s="190"/>
      <c r="G236" s="131">
        <f>E236*F236</f>
        <v>0</v>
      </c>
      <c r="O236" s="125">
        <v>2</v>
      </c>
      <c r="AA236" s="101">
        <v>3</v>
      </c>
      <c r="AB236" s="101">
        <v>7</v>
      </c>
      <c r="AC236" s="101">
        <v>60516321</v>
      </c>
      <c r="AZ236" s="101">
        <v>2</v>
      </c>
      <c r="BA236" s="101">
        <f>IF(AZ236=1,G236,0)</f>
        <v>0</v>
      </c>
      <c r="BB236" s="101">
        <f>IF(AZ236=2,G236,0)</f>
        <v>0</v>
      </c>
      <c r="BC236" s="101">
        <f>IF(AZ236=3,G236,0)</f>
        <v>0</v>
      </c>
      <c r="BD236" s="101">
        <f>IF(AZ236=4,G236,0)</f>
        <v>0</v>
      </c>
      <c r="BE236" s="101">
        <f>IF(AZ236=5,G236,0)</f>
        <v>0</v>
      </c>
      <c r="CA236" s="132">
        <v>3</v>
      </c>
      <c r="CB236" s="132">
        <v>7</v>
      </c>
      <c r="CZ236" s="101">
        <v>0.55000000000000004</v>
      </c>
    </row>
    <row r="237" spans="1:104" x14ac:dyDescent="0.2">
      <c r="A237" s="133"/>
      <c r="B237" s="135"/>
      <c r="C237" s="237" t="s">
        <v>408</v>
      </c>
      <c r="D237" s="238"/>
      <c r="E237" s="136">
        <v>0.33879999999999999</v>
      </c>
      <c r="F237" s="137"/>
      <c r="G237" s="138"/>
      <c r="M237" s="134" t="s">
        <v>408</v>
      </c>
      <c r="O237" s="125"/>
    </row>
    <row r="238" spans="1:104" ht="22.5" x14ac:dyDescent="0.2">
      <c r="A238" s="126">
        <v>106</v>
      </c>
      <c r="B238" s="127" t="s">
        <v>409</v>
      </c>
      <c r="C238" s="128" t="s">
        <v>410</v>
      </c>
      <c r="D238" s="129" t="s">
        <v>72</v>
      </c>
      <c r="E238" s="130">
        <v>1.2885</v>
      </c>
      <c r="F238" s="190"/>
      <c r="G238" s="131">
        <f>E238*F238</f>
        <v>0</v>
      </c>
      <c r="O238" s="125">
        <v>2</v>
      </c>
      <c r="AA238" s="101">
        <v>3</v>
      </c>
      <c r="AB238" s="101">
        <v>7</v>
      </c>
      <c r="AC238" s="101">
        <v>605560002</v>
      </c>
      <c r="AZ238" s="101">
        <v>2</v>
      </c>
      <c r="BA238" s="101">
        <f>IF(AZ238=1,G238,0)</f>
        <v>0</v>
      </c>
      <c r="BB238" s="101">
        <f>IF(AZ238=2,G238,0)</f>
        <v>0</v>
      </c>
      <c r="BC238" s="101">
        <f>IF(AZ238=3,G238,0)</f>
        <v>0</v>
      </c>
      <c r="BD238" s="101">
        <f>IF(AZ238=4,G238,0)</f>
        <v>0</v>
      </c>
      <c r="BE238" s="101">
        <f>IF(AZ238=5,G238,0)</f>
        <v>0</v>
      </c>
      <c r="CA238" s="132">
        <v>3</v>
      </c>
      <c r="CB238" s="132">
        <v>7</v>
      </c>
      <c r="CZ238" s="101">
        <v>0.66</v>
      </c>
    </row>
    <row r="239" spans="1:104" x14ac:dyDescent="0.2">
      <c r="A239" s="133"/>
      <c r="B239" s="135"/>
      <c r="C239" s="237" t="s">
        <v>411</v>
      </c>
      <c r="D239" s="238"/>
      <c r="E239" s="136">
        <v>0.81269999999999998</v>
      </c>
      <c r="F239" s="137"/>
      <c r="G239" s="138"/>
      <c r="M239" s="134" t="s">
        <v>411</v>
      </c>
      <c r="O239" s="125"/>
    </row>
    <row r="240" spans="1:104" x14ac:dyDescent="0.2">
      <c r="A240" s="133"/>
      <c r="B240" s="135"/>
      <c r="C240" s="237" t="s">
        <v>412</v>
      </c>
      <c r="D240" s="238"/>
      <c r="E240" s="136">
        <v>0.47589999999999999</v>
      </c>
      <c r="F240" s="137"/>
      <c r="G240" s="138"/>
      <c r="M240" s="134" t="s">
        <v>412</v>
      </c>
      <c r="O240" s="125"/>
    </row>
    <row r="241" spans="1:104" x14ac:dyDescent="0.2">
      <c r="A241" s="126">
        <v>107</v>
      </c>
      <c r="B241" s="127" t="s">
        <v>413</v>
      </c>
      <c r="C241" s="128" t="s">
        <v>414</v>
      </c>
      <c r="D241" s="129" t="s">
        <v>80</v>
      </c>
      <c r="E241" s="130">
        <v>73.44</v>
      </c>
      <c r="F241" s="190"/>
      <c r="G241" s="131">
        <f>E241*F241</f>
        <v>0</v>
      </c>
      <c r="O241" s="125">
        <v>2</v>
      </c>
      <c r="AA241" s="101">
        <v>3</v>
      </c>
      <c r="AB241" s="101">
        <v>7</v>
      </c>
      <c r="AC241" s="101">
        <v>60725016</v>
      </c>
      <c r="AZ241" s="101">
        <v>2</v>
      </c>
      <c r="BA241" s="101">
        <f>IF(AZ241=1,G241,0)</f>
        <v>0</v>
      </c>
      <c r="BB241" s="101">
        <f>IF(AZ241=2,G241,0)</f>
        <v>0</v>
      </c>
      <c r="BC241" s="101">
        <f>IF(AZ241=3,G241,0)</f>
        <v>0</v>
      </c>
      <c r="BD241" s="101">
        <f>IF(AZ241=4,G241,0)</f>
        <v>0</v>
      </c>
      <c r="BE241" s="101">
        <f>IF(AZ241=5,G241,0)</f>
        <v>0</v>
      </c>
      <c r="CA241" s="132">
        <v>3</v>
      </c>
      <c r="CB241" s="132">
        <v>7</v>
      </c>
      <c r="CZ241" s="101">
        <v>1.2999999999999999E-2</v>
      </c>
    </row>
    <row r="242" spans="1:104" x14ac:dyDescent="0.2">
      <c r="A242" s="133"/>
      <c r="B242" s="135"/>
      <c r="C242" s="237" t="s">
        <v>415</v>
      </c>
      <c r="D242" s="238"/>
      <c r="E242" s="136">
        <v>73.44</v>
      </c>
      <c r="F242" s="137"/>
      <c r="G242" s="138"/>
      <c r="M242" s="134" t="s">
        <v>415</v>
      </c>
      <c r="O242" s="125"/>
    </row>
    <row r="243" spans="1:104" x14ac:dyDescent="0.2">
      <c r="A243" s="126">
        <v>108</v>
      </c>
      <c r="B243" s="127" t="s">
        <v>416</v>
      </c>
      <c r="C243" s="128" t="s">
        <v>417</v>
      </c>
      <c r="D243" s="129" t="s">
        <v>54</v>
      </c>
      <c r="E243" s="130">
        <v>2931.0116269999999</v>
      </c>
      <c r="F243" s="190"/>
      <c r="G243" s="131">
        <f>E243*F243</f>
        <v>0</v>
      </c>
      <c r="O243" s="125">
        <v>2</v>
      </c>
      <c r="AA243" s="101">
        <v>7</v>
      </c>
      <c r="AB243" s="101">
        <v>1002</v>
      </c>
      <c r="AC243" s="101">
        <v>5</v>
      </c>
      <c r="AZ243" s="101">
        <v>2</v>
      </c>
      <c r="BA243" s="101">
        <f>IF(AZ243=1,G243,0)</f>
        <v>0</v>
      </c>
      <c r="BB243" s="101">
        <f>IF(AZ243=2,G243,0)</f>
        <v>0</v>
      </c>
      <c r="BC243" s="101">
        <f>IF(AZ243=3,G243,0)</f>
        <v>0</v>
      </c>
      <c r="BD243" s="101">
        <f>IF(AZ243=4,G243,0)</f>
        <v>0</v>
      </c>
      <c r="BE243" s="101">
        <f>IF(AZ243=5,G243,0)</f>
        <v>0</v>
      </c>
      <c r="CA243" s="132">
        <v>7</v>
      </c>
      <c r="CB243" s="132">
        <v>1002</v>
      </c>
      <c r="CZ243" s="101">
        <v>0</v>
      </c>
    </row>
    <row r="244" spans="1:104" x14ac:dyDescent="0.2">
      <c r="A244" s="139"/>
      <c r="B244" s="140" t="s">
        <v>66</v>
      </c>
      <c r="C244" s="141" t="str">
        <f>CONCATENATE(B214," ",C214)</f>
        <v>762 Konstrukce tesařské</v>
      </c>
      <c r="D244" s="142"/>
      <c r="E244" s="143"/>
      <c r="F244" s="144"/>
      <c r="G244" s="145">
        <f>SUM(G214:G243)</f>
        <v>0</v>
      </c>
      <c r="O244" s="125">
        <v>4</v>
      </c>
      <c r="BA244" s="146">
        <f>SUM(BA214:BA243)</f>
        <v>0</v>
      </c>
      <c r="BB244" s="146">
        <f>SUM(BB214:BB243)</f>
        <v>0</v>
      </c>
      <c r="BC244" s="146">
        <f>SUM(BC214:BC243)</f>
        <v>0</v>
      </c>
      <c r="BD244" s="146">
        <f>SUM(BD214:BD243)</f>
        <v>0</v>
      </c>
      <c r="BE244" s="146">
        <f>SUM(BE214:BE243)</f>
        <v>0</v>
      </c>
    </row>
    <row r="245" spans="1:104" x14ac:dyDescent="0.2">
      <c r="A245" s="118" t="s">
        <v>63</v>
      </c>
      <c r="B245" s="119" t="s">
        <v>418</v>
      </c>
      <c r="C245" s="120" t="s">
        <v>419</v>
      </c>
      <c r="D245" s="121"/>
      <c r="E245" s="122"/>
      <c r="F245" s="122"/>
      <c r="G245" s="123"/>
      <c r="H245" s="124"/>
      <c r="I245" s="124"/>
      <c r="O245" s="125">
        <v>1</v>
      </c>
    </row>
    <row r="246" spans="1:104" x14ac:dyDescent="0.2">
      <c r="A246" s="126">
        <v>109</v>
      </c>
      <c r="B246" s="127" t="s">
        <v>420</v>
      </c>
      <c r="C246" s="128" t="s">
        <v>421</v>
      </c>
      <c r="D246" s="129" t="s">
        <v>80</v>
      </c>
      <c r="E246" s="130">
        <v>26</v>
      </c>
      <c r="F246" s="190"/>
      <c r="G246" s="131">
        <f>E246*F246</f>
        <v>0</v>
      </c>
      <c r="O246" s="125">
        <v>2</v>
      </c>
      <c r="AA246" s="101">
        <v>1</v>
      </c>
      <c r="AB246" s="101">
        <v>7</v>
      </c>
      <c r="AC246" s="101">
        <v>7</v>
      </c>
      <c r="AZ246" s="101">
        <v>2</v>
      </c>
      <c r="BA246" s="101">
        <f>IF(AZ246=1,G246,0)</f>
        <v>0</v>
      </c>
      <c r="BB246" s="101">
        <f>IF(AZ246=2,G246,0)</f>
        <v>0</v>
      </c>
      <c r="BC246" s="101">
        <f>IF(AZ246=3,G246,0)</f>
        <v>0</v>
      </c>
      <c r="BD246" s="101">
        <f>IF(AZ246=4,G246,0)</f>
        <v>0</v>
      </c>
      <c r="BE246" s="101">
        <f>IF(AZ246=5,G246,0)</f>
        <v>0</v>
      </c>
      <c r="CA246" s="132">
        <v>1</v>
      </c>
      <c r="CB246" s="132">
        <v>7</v>
      </c>
      <c r="CZ246" s="101">
        <v>2.3939999999999999E-2</v>
      </c>
    </row>
    <row r="247" spans="1:104" x14ac:dyDescent="0.2">
      <c r="A247" s="126">
        <v>110</v>
      </c>
      <c r="B247" s="127" t="s">
        <v>422</v>
      </c>
      <c r="C247" s="128" t="s">
        <v>423</v>
      </c>
      <c r="D247" s="129" t="s">
        <v>80</v>
      </c>
      <c r="E247" s="130">
        <v>1.8</v>
      </c>
      <c r="F247" s="190"/>
      <c r="G247" s="131">
        <f>E247*F247</f>
        <v>0</v>
      </c>
      <c r="O247" s="125">
        <v>2</v>
      </c>
      <c r="AA247" s="101">
        <v>1</v>
      </c>
      <c r="AB247" s="101">
        <v>7</v>
      </c>
      <c r="AC247" s="101">
        <v>7</v>
      </c>
      <c r="AZ247" s="101">
        <v>2</v>
      </c>
      <c r="BA247" s="101">
        <f>IF(AZ247=1,G247,0)</f>
        <v>0</v>
      </c>
      <c r="BB247" s="101">
        <f>IF(AZ247=2,G247,0)</f>
        <v>0</v>
      </c>
      <c r="BC247" s="101">
        <f>IF(AZ247=3,G247,0)</f>
        <v>0</v>
      </c>
      <c r="BD247" s="101">
        <f>IF(AZ247=4,G247,0)</f>
        <v>0</v>
      </c>
      <c r="BE247" s="101">
        <f>IF(AZ247=5,G247,0)</f>
        <v>0</v>
      </c>
      <c r="CA247" s="132">
        <v>1</v>
      </c>
      <c r="CB247" s="132">
        <v>7</v>
      </c>
      <c r="CZ247" s="101">
        <v>9.0200000000000002E-3</v>
      </c>
    </row>
    <row r="248" spans="1:104" x14ac:dyDescent="0.2">
      <c r="A248" s="133"/>
      <c r="B248" s="135"/>
      <c r="C248" s="237" t="s">
        <v>424</v>
      </c>
      <c r="D248" s="238"/>
      <c r="E248" s="136">
        <v>1.8</v>
      </c>
      <c r="F248" s="137"/>
      <c r="G248" s="138"/>
      <c r="M248" s="134" t="s">
        <v>424</v>
      </c>
      <c r="O248" s="125"/>
    </row>
    <row r="249" spans="1:104" ht="22.5" x14ac:dyDescent="0.2">
      <c r="A249" s="126">
        <v>111</v>
      </c>
      <c r="B249" s="127" t="s">
        <v>425</v>
      </c>
      <c r="C249" s="128" t="s">
        <v>426</v>
      </c>
      <c r="D249" s="129" t="s">
        <v>96</v>
      </c>
      <c r="E249" s="130">
        <v>13.25</v>
      </c>
      <c r="F249" s="190"/>
      <c r="G249" s="131">
        <f>E249*F249</f>
        <v>0</v>
      </c>
      <c r="O249" s="125">
        <v>2</v>
      </c>
      <c r="AA249" s="101">
        <v>1</v>
      </c>
      <c r="AB249" s="101">
        <v>7</v>
      </c>
      <c r="AC249" s="101">
        <v>7</v>
      </c>
      <c r="AZ249" s="101">
        <v>2</v>
      </c>
      <c r="BA249" s="101">
        <f>IF(AZ249=1,G249,0)</f>
        <v>0</v>
      </c>
      <c r="BB249" s="101">
        <f>IF(AZ249=2,G249,0)</f>
        <v>0</v>
      </c>
      <c r="BC249" s="101">
        <f>IF(AZ249=3,G249,0)</f>
        <v>0</v>
      </c>
      <c r="BD249" s="101">
        <f>IF(AZ249=4,G249,0)</f>
        <v>0</v>
      </c>
      <c r="BE249" s="101">
        <f>IF(AZ249=5,G249,0)</f>
        <v>0</v>
      </c>
      <c r="CA249" s="132">
        <v>1</v>
      </c>
      <c r="CB249" s="132">
        <v>7</v>
      </c>
      <c r="CZ249" s="101">
        <v>3.0000000000000001E-3</v>
      </c>
    </row>
    <row r="250" spans="1:104" x14ac:dyDescent="0.2">
      <c r="A250" s="133"/>
      <c r="B250" s="135"/>
      <c r="C250" s="237" t="s">
        <v>427</v>
      </c>
      <c r="D250" s="238"/>
      <c r="E250" s="136">
        <v>13.25</v>
      </c>
      <c r="F250" s="137"/>
      <c r="G250" s="138"/>
      <c r="M250" s="134" t="s">
        <v>427</v>
      </c>
      <c r="O250" s="125"/>
    </row>
    <row r="251" spans="1:104" x14ac:dyDescent="0.2">
      <c r="A251" s="126">
        <v>112</v>
      </c>
      <c r="B251" s="127" t="s">
        <v>428</v>
      </c>
      <c r="C251" s="128" t="s">
        <v>429</v>
      </c>
      <c r="D251" s="129" t="s">
        <v>171</v>
      </c>
      <c r="E251" s="130">
        <v>5</v>
      </c>
      <c r="F251" s="190"/>
      <c r="G251" s="131">
        <f>E251*F251</f>
        <v>0</v>
      </c>
      <c r="O251" s="125">
        <v>2</v>
      </c>
      <c r="AA251" s="101">
        <v>1</v>
      </c>
      <c r="AB251" s="101">
        <v>7</v>
      </c>
      <c r="AC251" s="101">
        <v>7</v>
      </c>
      <c r="AZ251" s="101">
        <v>2</v>
      </c>
      <c r="BA251" s="101">
        <f>IF(AZ251=1,G251,0)</f>
        <v>0</v>
      </c>
      <c r="BB251" s="101">
        <f>IF(AZ251=2,G251,0)</f>
        <v>0</v>
      </c>
      <c r="BC251" s="101">
        <f>IF(AZ251=3,G251,0)</f>
        <v>0</v>
      </c>
      <c r="BD251" s="101">
        <f>IF(AZ251=4,G251,0)</f>
        <v>0</v>
      </c>
      <c r="BE251" s="101">
        <f>IF(AZ251=5,G251,0)</f>
        <v>0</v>
      </c>
      <c r="CA251" s="132">
        <v>1</v>
      </c>
      <c r="CB251" s="132">
        <v>7</v>
      </c>
      <c r="CZ251" s="101">
        <v>4.0600000000000002E-3</v>
      </c>
    </row>
    <row r="252" spans="1:104" x14ac:dyDescent="0.2">
      <c r="A252" s="126">
        <v>113</v>
      </c>
      <c r="B252" s="127" t="s">
        <v>430</v>
      </c>
      <c r="C252" s="128" t="s">
        <v>431</v>
      </c>
      <c r="D252" s="129" t="s">
        <v>80</v>
      </c>
      <c r="E252" s="130">
        <v>7.5</v>
      </c>
      <c r="F252" s="190"/>
      <c r="G252" s="131">
        <f>E252*F252</f>
        <v>0</v>
      </c>
      <c r="O252" s="125">
        <v>2</v>
      </c>
      <c r="AA252" s="101">
        <v>1</v>
      </c>
      <c r="AB252" s="101">
        <v>7</v>
      </c>
      <c r="AC252" s="101">
        <v>7</v>
      </c>
      <c r="AZ252" s="101">
        <v>2</v>
      </c>
      <c r="BA252" s="101">
        <f>IF(AZ252=1,G252,0)</f>
        <v>0</v>
      </c>
      <c r="BB252" s="101">
        <f>IF(AZ252=2,G252,0)</f>
        <v>0</v>
      </c>
      <c r="BC252" s="101">
        <f>IF(AZ252=3,G252,0)</f>
        <v>0</v>
      </c>
      <c r="BD252" s="101">
        <f>IF(AZ252=4,G252,0)</f>
        <v>0</v>
      </c>
      <c r="BE252" s="101">
        <f>IF(AZ252=5,G252,0)</f>
        <v>0</v>
      </c>
      <c r="CA252" s="132">
        <v>1</v>
      </c>
      <c r="CB252" s="132">
        <v>7</v>
      </c>
      <c r="CZ252" s="101">
        <v>6.1500000000000001E-3</v>
      </c>
    </row>
    <row r="253" spans="1:104" x14ac:dyDescent="0.2">
      <c r="A253" s="133"/>
      <c r="B253" s="135"/>
      <c r="C253" s="237" t="s">
        <v>432</v>
      </c>
      <c r="D253" s="238"/>
      <c r="E253" s="136">
        <v>2.5</v>
      </c>
      <c r="F253" s="137"/>
      <c r="G253" s="138"/>
      <c r="M253" s="134" t="s">
        <v>432</v>
      </c>
      <c r="O253" s="125"/>
    </row>
    <row r="254" spans="1:104" x14ac:dyDescent="0.2">
      <c r="A254" s="133"/>
      <c r="B254" s="135"/>
      <c r="C254" s="237" t="s">
        <v>433</v>
      </c>
      <c r="D254" s="238"/>
      <c r="E254" s="136">
        <v>5</v>
      </c>
      <c r="F254" s="137"/>
      <c r="G254" s="138"/>
      <c r="M254" s="134" t="s">
        <v>433</v>
      </c>
      <c r="O254" s="125"/>
    </row>
    <row r="255" spans="1:104" x14ac:dyDescent="0.2">
      <c r="A255" s="126">
        <v>114</v>
      </c>
      <c r="B255" s="127" t="s">
        <v>434</v>
      </c>
      <c r="C255" s="128" t="s">
        <v>435</v>
      </c>
      <c r="D255" s="129" t="s">
        <v>80</v>
      </c>
      <c r="E255" s="130">
        <v>1.8</v>
      </c>
      <c r="F255" s="190"/>
      <c r="G255" s="131">
        <f>E255*F255</f>
        <v>0</v>
      </c>
      <c r="O255" s="125">
        <v>2</v>
      </c>
      <c r="AA255" s="101">
        <v>1</v>
      </c>
      <c r="AB255" s="101">
        <v>7</v>
      </c>
      <c r="AC255" s="101">
        <v>7</v>
      </c>
      <c r="AZ255" s="101">
        <v>2</v>
      </c>
      <c r="BA255" s="101">
        <f>IF(AZ255=1,G255,0)</f>
        <v>0</v>
      </c>
      <c r="BB255" s="101">
        <f>IF(AZ255=2,G255,0)</f>
        <v>0</v>
      </c>
      <c r="BC255" s="101">
        <f>IF(AZ255=3,G255,0)</f>
        <v>0</v>
      </c>
      <c r="BD255" s="101">
        <f>IF(AZ255=4,G255,0)</f>
        <v>0</v>
      </c>
      <c r="BE255" s="101">
        <f>IF(AZ255=5,G255,0)</f>
        <v>0</v>
      </c>
      <c r="CA255" s="132">
        <v>1</v>
      </c>
      <c r="CB255" s="132">
        <v>7</v>
      </c>
      <c r="CZ255" s="101">
        <v>0</v>
      </c>
    </row>
    <row r="256" spans="1:104" x14ac:dyDescent="0.2">
      <c r="A256" s="126">
        <v>115</v>
      </c>
      <c r="B256" s="127" t="s">
        <v>436</v>
      </c>
      <c r="C256" s="128" t="s">
        <v>437</v>
      </c>
      <c r="D256" s="129" t="s">
        <v>80</v>
      </c>
      <c r="E256" s="130">
        <v>18.917999999999999</v>
      </c>
      <c r="F256" s="190"/>
      <c r="G256" s="131">
        <f>E256*F256</f>
        <v>0</v>
      </c>
      <c r="O256" s="125">
        <v>2</v>
      </c>
      <c r="AA256" s="101">
        <v>1</v>
      </c>
      <c r="AB256" s="101">
        <v>7</v>
      </c>
      <c r="AC256" s="101">
        <v>7</v>
      </c>
      <c r="AZ256" s="101">
        <v>2</v>
      </c>
      <c r="BA256" s="101">
        <f>IF(AZ256=1,G256,0)</f>
        <v>0</v>
      </c>
      <c r="BB256" s="101">
        <f>IF(AZ256=2,G256,0)</f>
        <v>0</v>
      </c>
      <c r="BC256" s="101">
        <f>IF(AZ256=3,G256,0)</f>
        <v>0</v>
      </c>
      <c r="BD256" s="101">
        <f>IF(AZ256=4,G256,0)</f>
        <v>0</v>
      </c>
      <c r="BE256" s="101">
        <f>IF(AZ256=5,G256,0)</f>
        <v>0</v>
      </c>
      <c r="CA256" s="132">
        <v>1</v>
      </c>
      <c r="CB256" s="132">
        <v>7</v>
      </c>
      <c r="CZ256" s="101">
        <v>0</v>
      </c>
    </row>
    <row r="257" spans="1:104" x14ac:dyDescent="0.2">
      <c r="A257" s="133"/>
      <c r="B257" s="135"/>
      <c r="C257" s="237" t="s">
        <v>438</v>
      </c>
      <c r="D257" s="238"/>
      <c r="E257" s="136">
        <v>18.917999999999999</v>
      </c>
      <c r="F257" s="137"/>
      <c r="G257" s="138"/>
      <c r="M257" s="134" t="s">
        <v>438</v>
      </c>
      <c r="O257" s="125"/>
    </row>
    <row r="258" spans="1:104" x14ac:dyDescent="0.2">
      <c r="A258" s="126">
        <v>116</v>
      </c>
      <c r="B258" s="127" t="s">
        <v>439</v>
      </c>
      <c r="C258" s="128" t="s">
        <v>440</v>
      </c>
      <c r="D258" s="129" t="s">
        <v>96</v>
      </c>
      <c r="E258" s="130">
        <v>13.25</v>
      </c>
      <c r="F258" s="190"/>
      <c r="G258" s="131">
        <f>E258*F258</f>
        <v>0</v>
      </c>
      <c r="O258" s="125">
        <v>2</v>
      </c>
      <c r="AA258" s="101">
        <v>1</v>
      </c>
      <c r="AB258" s="101">
        <v>7</v>
      </c>
      <c r="AC258" s="101">
        <v>7</v>
      </c>
      <c r="AZ258" s="101">
        <v>2</v>
      </c>
      <c r="BA258" s="101">
        <f>IF(AZ258=1,G258,0)</f>
        <v>0</v>
      </c>
      <c r="BB258" s="101">
        <f>IF(AZ258=2,G258,0)</f>
        <v>0</v>
      </c>
      <c r="BC258" s="101">
        <f>IF(AZ258=3,G258,0)</f>
        <v>0</v>
      </c>
      <c r="BD258" s="101">
        <f>IF(AZ258=4,G258,0)</f>
        <v>0</v>
      </c>
      <c r="BE258" s="101">
        <f>IF(AZ258=5,G258,0)</f>
        <v>0</v>
      </c>
      <c r="CA258" s="132">
        <v>1</v>
      </c>
      <c r="CB258" s="132">
        <v>7</v>
      </c>
      <c r="CZ258" s="101">
        <v>0</v>
      </c>
    </row>
    <row r="259" spans="1:104" x14ac:dyDescent="0.2">
      <c r="A259" s="126">
        <v>117</v>
      </c>
      <c r="B259" s="127" t="s">
        <v>441</v>
      </c>
      <c r="C259" s="128" t="s">
        <v>442</v>
      </c>
      <c r="D259" s="129" t="s">
        <v>96</v>
      </c>
      <c r="E259" s="130">
        <v>47.65</v>
      </c>
      <c r="F259" s="190"/>
      <c r="G259" s="131">
        <f>E259*F259</f>
        <v>0</v>
      </c>
      <c r="O259" s="125">
        <v>2</v>
      </c>
      <c r="AA259" s="101">
        <v>1</v>
      </c>
      <c r="AB259" s="101">
        <v>7</v>
      </c>
      <c r="AC259" s="101">
        <v>7</v>
      </c>
      <c r="AZ259" s="101">
        <v>2</v>
      </c>
      <c r="BA259" s="101">
        <f>IF(AZ259=1,G259,0)</f>
        <v>0</v>
      </c>
      <c r="BB259" s="101">
        <f>IF(AZ259=2,G259,0)</f>
        <v>0</v>
      </c>
      <c r="BC259" s="101">
        <f>IF(AZ259=3,G259,0)</f>
        <v>0</v>
      </c>
      <c r="BD259" s="101">
        <f>IF(AZ259=4,G259,0)</f>
        <v>0</v>
      </c>
      <c r="BE259" s="101">
        <f>IF(AZ259=5,G259,0)</f>
        <v>0</v>
      </c>
      <c r="CA259" s="132">
        <v>1</v>
      </c>
      <c r="CB259" s="132">
        <v>7</v>
      </c>
      <c r="CZ259" s="101">
        <v>0</v>
      </c>
    </row>
    <row r="260" spans="1:104" x14ac:dyDescent="0.2">
      <c r="A260" s="126">
        <v>118</v>
      </c>
      <c r="B260" s="127" t="s">
        <v>443</v>
      </c>
      <c r="C260" s="128" t="s">
        <v>444</v>
      </c>
      <c r="D260" s="129" t="s">
        <v>96</v>
      </c>
      <c r="E260" s="130">
        <v>16.350000000000001</v>
      </c>
      <c r="F260" s="190"/>
      <c r="G260" s="131">
        <f>E260*F260</f>
        <v>0</v>
      </c>
      <c r="O260" s="125">
        <v>2</v>
      </c>
      <c r="AA260" s="101">
        <v>1</v>
      </c>
      <c r="AB260" s="101">
        <v>7</v>
      </c>
      <c r="AC260" s="101">
        <v>7</v>
      </c>
      <c r="AZ260" s="101">
        <v>2</v>
      </c>
      <c r="BA260" s="101">
        <f>IF(AZ260=1,G260,0)</f>
        <v>0</v>
      </c>
      <c r="BB260" s="101">
        <f>IF(AZ260=2,G260,0)</f>
        <v>0</v>
      </c>
      <c r="BC260" s="101">
        <f>IF(AZ260=3,G260,0)</f>
        <v>0</v>
      </c>
      <c r="BD260" s="101">
        <f>IF(AZ260=4,G260,0)</f>
        <v>0</v>
      </c>
      <c r="BE260" s="101">
        <f>IF(AZ260=5,G260,0)</f>
        <v>0</v>
      </c>
      <c r="CA260" s="132">
        <v>1</v>
      </c>
      <c r="CB260" s="132">
        <v>7</v>
      </c>
      <c r="CZ260" s="101">
        <v>0</v>
      </c>
    </row>
    <row r="261" spans="1:104" x14ac:dyDescent="0.2">
      <c r="A261" s="126">
        <v>119</v>
      </c>
      <c r="B261" s="127" t="s">
        <v>445</v>
      </c>
      <c r="C261" s="128" t="s">
        <v>446</v>
      </c>
      <c r="D261" s="129" t="s">
        <v>96</v>
      </c>
      <c r="E261" s="130">
        <v>47.65</v>
      </c>
      <c r="F261" s="190"/>
      <c r="G261" s="131">
        <f>E261*F261</f>
        <v>0</v>
      </c>
      <c r="O261" s="125">
        <v>2</v>
      </c>
      <c r="AA261" s="101">
        <v>1</v>
      </c>
      <c r="AB261" s="101">
        <v>7</v>
      </c>
      <c r="AC261" s="101">
        <v>7</v>
      </c>
      <c r="AZ261" s="101">
        <v>2</v>
      </c>
      <c r="BA261" s="101">
        <f>IF(AZ261=1,G261,0)</f>
        <v>0</v>
      </c>
      <c r="BB261" s="101">
        <f>IF(AZ261=2,G261,0)</f>
        <v>0</v>
      </c>
      <c r="BC261" s="101">
        <f>IF(AZ261=3,G261,0)</f>
        <v>0</v>
      </c>
      <c r="BD261" s="101">
        <f>IF(AZ261=4,G261,0)</f>
        <v>0</v>
      </c>
      <c r="BE261" s="101">
        <f>IF(AZ261=5,G261,0)</f>
        <v>0</v>
      </c>
      <c r="CA261" s="132">
        <v>1</v>
      </c>
      <c r="CB261" s="132">
        <v>7</v>
      </c>
      <c r="CZ261" s="101">
        <v>2.0799999999999998E-3</v>
      </c>
    </row>
    <row r="262" spans="1:104" x14ac:dyDescent="0.2">
      <c r="A262" s="133"/>
      <c r="B262" s="135"/>
      <c r="C262" s="237" t="s">
        <v>447</v>
      </c>
      <c r="D262" s="238"/>
      <c r="E262" s="136">
        <v>47.65</v>
      </c>
      <c r="F262" s="137"/>
      <c r="G262" s="138"/>
      <c r="M262" s="134" t="s">
        <v>447</v>
      </c>
      <c r="O262" s="125"/>
    </row>
    <row r="263" spans="1:104" ht="22.5" x14ac:dyDescent="0.2">
      <c r="A263" s="126">
        <v>120</v>
      </c>
      <c r="B263" s="127" t="s">
        <v>448</v>
      </c>
      <c r="C263" s="128" t="s">
        <v>449</v>
      </c>
      <c r="D263" s="129" t="s">
        <v>96</v>
      </c>
      <c r="E263" s="130">
        <v>16.350000000000001</v>
      </c>
      <c r="F263" s="190"/>
      <c r="G263" s="131">
        <f>E263*F263</f>
        <v>0</v>
      </c>
      <c r="O263" s="125">
        <v>2</v>
      </c>
      <c r="AA263" s="101">
        <v>1</v>
      </c>
      <c r="AB263" s="101">
        <v>7</v>
      </c>
      <c r="AC263" s="101">
        <v>7</v>
      </c>
      <c r="AZ263" s="101">
        <v>2</v>
      </c>
      <c r="BA263" s="101">
        <f>IF(AZ263=1,G263,0)</f>
        <v>0</v>
      </c>
      <c r="BB263" s="101">
        <f>IF(AZ263=2,G263,0)</f>
        <v>0</v>
      </c>
      <c r="BC263" s="101">
        <f>IF(AZ263=3,G263,0)</f>
        <v>0</v>
      </c>
      <c r="BD263" s="101">
        <f>IF(AZ263=4,G263,0)</f>
        <v>0</v>
      </c>
      <c r="BE263" s="101">
        <f>IF(AZ263=5,G263,0)</f>
        <v>0</v>
      </c>
      <c r="CA263" s="132">
        <v>1</v>
      </c>
      <c r="CB263" s="132">
        <v>7</v>
      </c>
      <c r="CZ263" s="101">
        <v>3.0799999999999998E-3</v>
      </c>
    </row>
    <row r="264" spans="1:104" x14ac:dyDescent="0.2">
      <c r="A264" s="133"/>
      <c r="B264" s="135"/>
      <c r="C264" s="237" t="s">
        <v>450</v>
      </c>
      <c r="D264" s="238"/>
      <c r="E264" s="136">
        <v>16.350000000000001</v>
      </c>
      <c r="F264" s="137"/>
      <c r="G264" s="138"/>
      <c r="M264" s="134" t="s">
        <v>450</v>
      </c>
      <c r="O264" s="125"/>
    </row>
    <row r="265" spans="1:104" x14ac:dyDescent="0.2">
      <c r="A265" s="126">
        <v>121</v>
      </c>
      <c r="B265" s="127" t="s">
        <v>451</v>
      </c>
      <c r="C265" s="128" t="s">
        <v>452</v>
      </c>
      <c r="D265" s="129" t="s">
        <v>54</v>
      </c>
      <c r="E265" s="130">
        <v>1235.6678380000001</v>
      </c>
      <c r="F265" s="190"/>
      <c r="G265" s="131">
        <f>E265*F265</f>
        <v>0</v>
      </c>
      <c r="O265" s="125">
        <v>2</v>
      </c>
      <c r="AA265" s="101">
        <v>7</v>
      </c>
      <c r="AB265" s="101">
        <v>1002</v>
      </c>
      <c r="AC265" s="101">
        <v>5</v>
      </c>
      <c r="AZ265" s="101">
        <v>2</v>
      </c>
      <c r="BA265" s="101">
        <f>IF(AZ265=1,G265,0)</f>
        <v>0</v>
      </c>
      <c r="BB265" s="101">
        <f>IF(AZ265=2,G265,0)</f>
        <v>0</v>
      </c>
      <c r="BC265" s="101">
        <f>IF(AZ265=3,G265,0)</f>
        <v>0</v>
      </c>
      <c r="BD265" s="101">
        <f>IF(AZ265=4,G265,0)</f>
        <v>0</v>
      </c>
      <c r="BE265" s="101">
        <f>IF(AZ265=5,G265,0)</f>
        <v>0</v>
      </c>
      <c r="CA265" s="132">
        <v>7</v>
      </c>
      <c r="CB265" s="132">
        <v>1002</v>
      </c>
      <c r="CZ265" s="101">
        <v>0</v>
      </c>
    </row>
    <row r="266" spans="1:104" x14ac:dyDescent="0.2">
      <c r="A266" s="139"/>
      <c r="B266" s="140" t="s">
        <v>66</v>
      </c>
      <c r="C266" s="141" t="str">
        <f>CONCATENATE(B245," ",C245)</f>
        <v>764 Konstrukce klempířské</v>
      </c>
      <c r="D266" s="142"/>
      <c r="E266" s="143"/>
      <c r="F266" s="144"/>
      <c r="G266" s="145">
        <f>SUM(G245:G265)</f>
        <v>0</v>
      </c>
      <c r="O266" s="125">
        <v>4</v>
      </c>
      <c r="BA266" s="146">
        <f>SUM(BA245:BA265)</f>
        <v>0</v>
      </c>
      <c r="BB266" s="146">
        <f>SUM(BB245:BB265)</f>
        <v>0</v>
      </c>
      <c r="BC266" s="146">
        <f>SUM(BC245:BC265)</f>
        <v>0</v>
      </c>
      <c r="BD266" s="146">
        <f>SUM(BD245:BD265)</f>
        <v>0</v>
      </c>
      <c r="BE266" s="146">
        <f>SUM(BE245:BE265)</f>
        <v>0</v>
      </c>
    </row>
    <row r="267" spans="1:104" x14ac:dyDescent="0.2">
      <c r="A267" s="118" t="s">
        <v>63</v>
      </c>
      <c r="B267" s="119" t="s">
        <v>453</v>
      </c>
      <c r="C267" s="120" t="s">
        <v>454</v>
      </c>
      <c r="D267" s="121"/>
      <c r="E267" s="122"/>
      <c r="F267" s="122"/>
      <c r="G267" s="123"/>
      <c r="H267" s="124"/>
      <c r="I267" s="124"/>
      <c r="O267" s="125">
        <v>1</v>
      </c>
    </row>
    <row r="268" spans="1:104" x14ac:dyDescent="0.2">
      <c r="A268" s="126">
        <v>122</v>
      </c>
      <c r="B268" s="127" t="s">
        <v>455</v>
      </c>
      <c r="C268" s="128" t="s">
        <v>456</v>
      </c>
      <c r="D268" s="129" t="s">
        <v>80</v>
      </c>
      <c r="E268" s="130">
        <v>305.76</v>
      </c>
      <c r="F268" s="190"/>
      <c r="G268" s="131">
        <f>E268*F268</f>
        <v>0</v>
      </c>
      <c r="O268" s="125">
        <v>2</v>
      </c>
      <c r="AA268" s="101">
        <v>1</v>
      </c>
      <c r="AB268" s="101">
        <v>7</v>
      </c>
      <c r="AC268" s="101">
        <v>7</v>
      </c>
      <c r="AZ268" s="101">
        <v>2</v>
      </c>
      <c r="BA268" s="101">
        <f>IF(AZ268=1,G268,0)</f>
        <v>0</v>
      </c>
      <c r="BB268" s="101">
        <f>IF(AZ268=2,G268,0)</f>
        <v>0</v>
      </c>
      <c r="BC268" s="101">
        <f>IF(AZ268=3,G268,0)</f>
        <v>0</v>
      </c>
      <c r="BD268" s="101">
        <f>IF(AZ268=4,G268,0)</f>
        <v>0</v>
      </c>
      <c r="BE268" s="101">
        <f>IF(AZ268=5,G268,0)</f>
        <v>0</v>
      </c>
      <c r="CA268" s="132">
        <v>1</v>
      </c>
      <c r="CB268" s="132">
        <v>7</v>
      </c>
      <c r="CZ268" s="101">
        <v>5.7999999999999996E-3</v>
      </c>
    </row>
    <row r="269" spans="1:104" x14ac:dyDescent="0.2">
      <c r="A269" s="133"/>
      <c r="B269" s="135"/>
      <c r="C269" s="237" t="s">
        <v>457</v>
      </c>
      <c r="D269" s="238"/>
      <c r="E269" s="136">
        <v>0</v>
      </c>
      <c r="F269" s="137"/>
      <c r="G269" s="138"/>
      <c r="M269" s="134" t="s">
        <v>457</v>
      </c>
      <c r="O269" s="125"/>
    </row>
    <row r="270" spans="1:104" x14ac:dyDescent="0.2">
      <c r="A270" s="133"/>
      <c r="B270" s="135"/>
      <c r="C270" s="237" t="s">
        <v>458</v>
      </c>
      <c r="D270" s="238"/>
      <c r="E270" s="136">
        <v>37.24</v>
      </c>
      <c r="F270" s="137"/>
      <c r="G270" s="138"/>
      <c r="M270" s="134" t="s">
        <v>458</v>
      </c>
      <c r="O270" s="125"/>
    </row>
    <row r="271" spans="1:104" x14ac:dyDescent="0.2">
      <c r="A271" s="133"/>
      <c r="B271" s="135"/>
      <c r="C271" s="237" t="s">
        <v>459</v>
      </c>
      <c r="D271" s="238"/>
      <c r="E271" s="136">
        <v>268.35000000000002</v>
      </c>
      <c r="F271" s="137"/>
      <c r="G271" s="138"/>
      <c r="M271" s="134" t="s">
        <v>459</v>
      </c>
      <c r="O271" s="125"/>
    </row>
    <row r="272" spans="1:104" x14ac:dyDescent="0.2">
      <c r="A272" s="133"/>
      <c r="B272" s="135"/>
      <c r="C272" s="237" t="s">
        <v>460</v>
      </c>
      <c r="D272" s="238"/>
      <c r="E272" s="136">
        <v>37.15</v>
      </c>
      <c r="F272" s="137"/>
      <c r="G272" s="138"/>
      <c r="M272" s="134" t="s">
        <v>460</v>
      </c>
      <c r="O272" s="125"/>
    </row>
    <row r="273" spans="1:104" x14ac:dyDescent="0.2">
      <c r="A273" s="133"/>
      <c r="B273" s="135"/>
      <c r="C273" s="237" t="s">
        <v>461</v>
      </c>
      <c r="D273" s="238"/>
      <c r="E273" s="136">
        <v>-41.66</v>
      </c>
      <c r="F273" s="137"/>
      <c r="G273" s="138"/>
      <c r="M273" s="134" t="s">
        <v>461</v>
      </c>
      <c r="O273" s="125"/>
    </row>
    <row r="274" spans="1:104" x14ac:dyDescent="0.2">
      <c r="A274" s="133"/>
      <c r="B274" s="135"/>
      <c r="C274" s="237" t="s">
        <v>462</v>
      </c>
      <c r="D274" s="238"/>
      <c r="E274" s="136">
        <v>4.68</v>
      </c>
      <c r="F274" s="137"/>
      <c r="G274" s="138"/>
      <c r="M274" s="134" t="s">
        <v>462</v>
      </c>
      <c r="O274" s="125"/>
    </row>
    <row r="275" spans="1:104" ht="22.5" x14ac:dyDescent="0.2">
      <c r="A275" s="126">
        <v>123</v>
      </c>
      <c r="B275" s="127" t="s">
        <v>463</v>
      </c>
      <c r="C275" s="128" t="s">
        <v>464</v>
      </c>
      <c r="D275" s="129" t="s">
        <v>80</v>
      </c>
      <c r="E275" s="130">
        <v>86</v>
      </c>
      <c r="F275" s="190"/>
      <c r="G275" s="131">
        <f>E275*F275</f>
        <v>0</v>
      </c>
      <c r="O275" s="125">
        <v>2</v>
      </c>
      <c r="AA275" s="101">
        <v>1</v>
      </c>
      <c r="AB275" s="101">
        <v>7</v>
      </c>
      <c r="AC275" s="101">
        <v>7</v>
      </c>
      <c r="AZ275" s="101">
        <v>2</v>
      </c>
      <c r="BA275" s="101">
        <f>IF(AZ275=1,G275,0)</f>
        <v>0</v>
      </c>
      <c r="BB275" s="101">
        <f>IF(AZ275=2,G275,0)</f>
        <v>0</v>
      </c>
      <c r="BC275" s="101">
        <f>IF(AZ275=3,G275,0)</f>
        <v>0</v>
      </c>
      <c r="BD275" s="101">
        <f>IF(AZ275=4,G275,0)</f>
        <v>0</v>
      </c>
      <c r="BE275" s="101">
        <f>IF(AZ275=5,G275,0)</f>
        <v>0</v>
      </c>
      <c r="CA275" s="132">
        <v>1</v>
      </c>
      <c r="CB275" s="132">
        <v>7</v>
      </c>
      <c r="CZ275" s="101">
        <v>1.278E-2</v>
      </c>
    </row>
    <row r="276" spans="1:104" x14ac:dyDescent="0.2">
      <c r="A276" s="133"/>
      <c r="B276" s="135"/>
      <c r="C276" s="237" t="s">
        <v>465</v>
      </c>
      <c r="D276" s="238"/>
      <c r="E276" s="136">
        <v>43</v>
      </c>
      <c r="F276" s="137"/>
      <c r="G276" s="138"/>
      <c r="M276" s="134" t="s">
        <v>465</v>
      </c>
      <c r="O276" s="125"/>
    </row>
    <row r="277" spans="1:104" x14ac:dyDescent="0.2">
      <c r="A277" s="133"/>
      <c r="B277" s="135"/>
      <c r="C277" s="237" t="s">
        <v>466</v>
      </c>
      <c r="D277" s="238"/>
      <c r="E277" s="136">
        <v>43</v>
      </c>
      <c r="F277" s="137"/>
      <c r="G277" s="138"/>
      <c r="M277" s="134" t="s">
        <v>466</v>
      </c>
      <c r="O277" s="125"/>
    </row>
    <row r="278" spans="1:104" x14ac:dyDescent="0.2">
      <c r="A278" s="126">
        <v>124</v>
      </c>
      <c r="B278" s="127" t="s">
        <v>467</v>
      </c>
      <c r="C278" s="128" t="s">
        <v>468</v>
      </c>
      <c r="D278" s="129" t="s">
        <v>54</v>
      </c>
      <c r="E278" s="130">
        <v>832.92783999999995</v>
      </c>
      <c r="F278" s="190"/>
      <c r="G278" s="131">
        <f>E278*F278</f>
        <v>0</v>
      </c>
      <c r="O278" s="125">
        <v>2</v>
      </c>
      <c r="AA278" s="101">
        <v>7</v>
      </c>
      <c r="AB278" s="101">
        <v>1002</v>
      </c>
      <c r="AC278" s="101">
        <v>5</v>
      </c>
      <c r="AZ278" s="101">
        <v>2</v>
      </c>
      <c r="BA278" s="101">
        <f>IF(AZ278=1,G278,0)</f>
        <v>0</v>
      </c>
      <c r="BB278" s="101">
        <f>IF(AZ278=2,G278,0)</f>
        <v>0</v>
      </c>
      <c r="BC278" s="101">
        <f>IF(AZ278=3,G278,0)</f>
        <v>0</v>
      </c>
      <c r="BD278" s="101">
        <f>IF(AZ278=4,G278,0)</f>
        <v>0</v>
      </c>
      <c r="BE278" s="101">
        <f>IF(AZ278=5,G278,0)</f>
        <v>0</v>
      </c>
      <c r="CA278" s="132">
        <v>7</v>
      </c>
      <c r="CB278" s="132">
        <v>1002</v>
      </c>
      <c r="CZ278" s="101">
        <v>0</v>
      </c>
    </row>
    <row r="279" spans="1:104" x14ac:dyDescent="0.2">
      <c r="A279" s="139"/>
      <c r="B279" s="140" t="s">
        <v>66</v>
      </c>
      <c r="C279" s="141" t="str">
        <f>CONCATENATE(B267," ",C267)</f>
        <v>765 Krytiny tvrdé</v>
      </c>
      <c r="D279" s="142"/>
      <c r="E279" s="143"/>
      <c r="F279" s="144"/>
      <c r="G279" s="145">
        <f>SUM(G267:G278)</f>
        <v>0</v>
      </c>
      <c r="O279" s="125">
        <v>4</v>
      </c>
      <c r="BA279" s="146">
        <f>SUM(BA267:BA278)</f>
        <v>0</v>
      </c>
      <c r="BB279" s="146">
        <f>SUM(BB267:BB278)</f>
        <v>0</v>
      </c>
      <c r="BC279" s="146">
        <f>SUM(BC267:BC278)</f>
        <v>0</v>
      </c>
      <c r="BD279" s="146">
        <f>SUM(BD267:BD278)</f>
        <v>0</v>
      </c>
      <c r="BE279" s="146">
        <f>SUM(BE267:BE278)</f>
        <v>0</v>
      </c>
    </row>
    <row r="280" spans="1:104" x14ac:dyDescent="0.2">
      <c r="A280" s="118" t="s">
        <v>63</v>
      </c>
      <c r="B280" s="119" t="s">
        <v>469</v>
      </c>
      <c r="C280" s="120" t="s">
        <v>470</v>
      </c>
      <c r="D280" s="121"/>
      <c r="E280" s="122"/>
      <c r="F280" s="122"/>
      <c r="G280" s="123"/>
      <c r="H280" s="124"/>
      <c r="I280" s="124"/>
      <c r="O280" s="125">
        <v>1</v>
      </c>
    </row>
    <row r="281" spans="1:104" x14ac:dyDescent="0.2">
      <c r="A281" s="126">
        <v>125</v>
      </c>
      <c r="B281" s="127" t="s">
        <v>471</v>
      </c>
      <c r="C281" s="128" t="s">
        <v>472</v>
      </c>
      <c r="D281" s="129" t="s">
        <v>171</v>
      </c>
      <c r="E281" s="130">
        <v>2</v>
      </c>
      <c r="F281" s="190"/>
      <c r="G281" s="131">
        <f>E281*F281</f>
        <v>0</v>
      </c>
      <c r="O281" s="125">
        <v>2</v>
      </c>
      <c r="AA281" s="101">
        <v>1</v>
      </c>
      <c r="AB281" s="101">
        <v>7</v>
      </c>
      <c r="AC281" s="101">
        <v>7</v>
      </c>
      <c r="AZ281" s="101">
        <v>2</v>
      </c>
      <c r="BA281" s="101">
        <f>IF(AZ281=1,G281,0)</f>
        <v>0</v>
      </c>
      <c r="BB281" s="101">
        <f>IF(AZ281=2,G281,0)</f>
        <v>0</v>
      </c>
      <c r="BC281" s="101">
        <f>IF(AZ281=3,G281,0)</f>
        <v>0</v>
      </c>
      <c r="BD281" s="101">
        <f>IF(AZ281=4,G281,0)</f>
        <v>0</v>
      </c>
      <c r="BE281" s="101">
        <f>IF(AZ281=5,G281,0)</f>
        <v>0</v>
      </c>
      <c r="CA281" s="132">
        <v>1</v>
      </c>
      <c r="CB281" s="132">
        <v>7</v>
      </c>
      <c r="CZ281" s="101">
        <v>0</v>
      </c>
    </row>
    <row r="282" spans="1:104" x14ac:dyDescent="0.2">
      <c r="A282" s="126">
        <v>126</v>
      </c>
      <c r="B282" s="127" t="s">
        <v>473</v>
      </c>
      <c r="C282" s="128" t="s">
        <v>474</v>
      </c>
      <c r="D282" s="129" t="s">
        <v>80</v>
      </c>
      <c r="E282" s="130">
        <v>22.2057</v>
      </c>
      <c r="F282" s="190"/>
      <c r="G282" s="131">
        <f>E282*F282</f>
        <v>0</v>
      </c>
      <c r="O282" s="125">
        <v>2</v>
      </c>
      <c r="AA282" s="101">
        <v>1</v>
      </c>
      <c r="AB282" s="101">
        <v>7</v>
      </c>
      <c r="AC282" s="101">
        <v>7</v>
      </c>
      <c r="AZ282" s="101">
        <v>2</v>
      </c>
      <c r="BA282" s="101">
        <f>IF(AZ282=1,G282,0)</f>
        <v>0</v>
      </c>
      <c r="BB282" s="101">
        <f>IF(AZ282=2,G282,0)</f>
        <v>0</v>
      </c>
      <c r="BC282" s="101">
        <f>IF(AZ282=3,G282,0)</f>
        <v>0</v>
      </c>
      <c r="BD282" s="101">
        <f>IF(AZ282=4,G282,0)</f>
        <v>0</v>
      </c>
      <c r="BE282" s="101">
        <f>IF(AZ282=5,G282,0)</f>
        <v>0</v>
      </c>
      <c r="CA282" s="132">
        <v>1</v>
      </c>
      <c r="CB282" s="132">
        <v>7</v>
      </c>
      <c r="CZ282" s="101">
        <v>1.6000000000000001E-4</v>
      </c>
    </row>
    <row r="283" spans="1:104" x14ac:dyDescent="0.2">
      <c r="A283" s="133"/>
      <c r="B283" s="135"/>
      <c r="C283" s="237" t="s">
        <v>475</v>
      </c>
      <c r="D283" s="238"/>
      <c r="E283" s="136">
        <v>5.016</v>
      </c>
      <c r="F283" s="137"/>
      <c r="G283" s="138"/>
      <c r="M283" s="134" t="s">
        <v>475</v>
      </c>
      <c r="O283" s="125"/>
    </row>
    <row r="284" spans="1:104" x14ac:dyDescent="0.2">
      <c r="A284" s="133"/>
      <c r="B284" s="135"/>
      <c r="C284" s="237" t="s">
        <v>476</v>
      </c>
      <c r="D284" s="238"/>
      <c r="E284" s="136">
        <v>2.2021999999999999</v>
      </c>
      <c r="F284" s="137"/>
      <c r="G284" s="138"/>
      <c r="M284" s="134" t="s">
        <v>476</v>
      </c>
      <c r="O284" s="125"/>
    </row>
    <row r="285" spans="1:104" x14ac:dyDescent="0.2">
      <c r="A285" s="133"/>
      <c r="B285" s="135"/>
      <c r="C285" s="237" t="s">
        <v>477</v>
      </c>
      <c r="D285" s="238"/>
      <c r="E285" s="136">
        <v>9.4875000000000007</v>
      </c>
      <c r="F285" s="137"/>
      <c r="G285" s="138"/>
      <c r="M285" s="134" t="s">
        <v>477</v>
      </c>
      <c r="O285" s="125"/>
    </row>
    <row r="286" spans="1:104" x14ac:dyDescent="0.2">
      <c r="A286" s="133"/>
      <c r="B286" s="135"/>
      <c r="C286" s="237" t="s">
        <v>478</v>
      </c>
      <c r="D286" s="238"/>
      <c r="E286" s="136">
        <v>2.1560000000000001</v>
      </c>
      <c r="F286" s="137"/>
      <c r="G286" s="138"/>
      <c r="M286" s="134" t="s">
        <v>478</v>
      </c>
      <c r="O286" s="125"/>
    </row>
    <row r="287" spans="1:104" x14ac:dyDescent="0.2">
      <c r="A287" s="133"/>
      <c r="B287" s="135"/>
      <c r="C287" s="237" t="s">
        <v>479</v>
      </c>
      <c r="D287" s="238"/>
      <c r="E287" s="136">
        <v>3.3439999999999999</v>
      </c>
      <c r="F287" s="137"/>
      <c r="G287" s="138"/>
      <c r="M287" s="134" t="s">
        <v>479</v>
      </c>
      <c r="O287" s="125"/>
    </row>
    <row r="288" spans="1:104" x14ac:dyDescent="0.2">
      <c r="A288" s="126">
        <v>127</v>
      </c>
      <c r="B288" s="127" t="s">
        <v>480</v>
      </c>
      <c r="C288" s="128" t="s">
        <v>481</v>
      </c>
      <c r="D288" s="129" t="s">
        <v>171</v>
      </c>
      <c r="E288" s="130">
        <v>18</v>
      </c>
      <c r="F288" s="190"/>
      <c r="G288" s="131">
        <f t="shared" ref="G288:G299" si="6">E288*F288</f>
        <v>0</v>
      </c>
      <c r="O288" s="125">
        <v>2</v>
      </c>
      <c r="AA288" s="101">
        <v>1</v>
      </c>
      <c r="AB288" s="101">
        <v>7</v>
      </c>
      <c r="AC288" s="101">
        <v>7</v>
      </c>
      <c r="AZ288" s="101">
        <v>2</v>
      </c>
      <c r="BA288" s="101">
        <f t="shared" ref="BA288:BA299" si="7">IF(AZ288=1,G288,0)</f>
        <v>0</v>
      </c>
      <c r="BB288" s="101">
        <f t="shared" ref="BB288:BB299" si="8">IF(AZ288=2,G288,0)</f>
        <v>0</v>
      </c>
      <c r="BC288" s="101">
        <f t="shared" ref="BC288:BC299" si="9">IF(AZ288=3,G288,0)</f>
        <v>0</v>
      </c>
      <c r="BD288" s="101">
        <f t="shared" ref="BD288:BD299" si="10">IF(AZ288=4,G288,0)</f>
        <v>0</v>
      </c>
      <c r="BE288" s="101">
        <f t="shared" ref="BE288:BE299" si="11">IF(AZ288=5,G288,0)</f>
        <v>0</v>
      </c>
      <c r="CA288" s="132">
        <v>1</v>
      </c>
      <c r="CB288" s="132">
        <v>7</v>
      </c>
      <c r="CZ288" s="101">
        <v>1.0000000000000001E-5</v>
      </c>
    </row>
    <row r="289" spans="1:104" x14ac:dyDescent="0.2">
      <c r="A289" s="126">
        <v>128</v>
      </c>
      <c r="B289" s="127" t="s">
        <v>482</v>
      </c>
      <c r="C289" s="128" t="s">
        <v>483</v>
      </c>
      <c r="D289" s="129" t="s">
        <v>171</v>
      </c>
      <c r="E289" s="130">
        <v>15</v>
      </c>
      <c r="F289" s="190"/>
      <c r="G289" s="131">
        <f t="shared" si="6"/>
        <v>0</v>
      </c>
      <c r="O289" s="125">
        <v>2</v>
      </c>
      <c r="AA289" s="101">
        <v>1</v>
      </c>
      <c r="AB289" s="101">
        <v>7</v>
      </c>
      <c r="AC289" s="101">
        <v>7</v>
      </c>
      <c r="AZ289" s="101">
        <v>2</v>
      </c>
      <c r="BA289" s="101">
        <f t="shared" si="7"/>
        <v>0</v>
      </c>
      <c r="BB289" s="101">
        <f t="shared" si="8"/>
        <v>0</v>
      </c>
      <c r="BC289" s="101">
        <f t="shared" si="9"/>
        <v>0</v>
      </c>
      <c r="BD289" s="101">
        <f t="shared" si="10"/>
        <v>0</v>
      </c>
      <c r="BE289" s="101">
        <f t="shared" si="11"/>
        <v>0</v>
      </c>
      <c r="CA289" s="132">
        <v>1</v>
      </c>
      <c r="CB289" s="132">
        <v>7</v>
      </c>
      <c r="CZ289" s="101">
        <v>1.0000000000000001E-5</v>
      </c>
    </row>
    <row r="290" spans="1:104" x14ac:dyDescent="0.2">
      <c r="A290" s="126">
        <v>129</v>
      </c>
      <c r="B290" s="127" t="s">
        <v>484</v>
      </c>
      <c r="C290" s="128" t="s">
        <v>485</v>
      </c>
      <c r="D290" s="129" t="s">
        <v>171</v>
      </c>
      <c r="E290" s="130">
        <v>6</v>
      </c>
      <c r="F290" s="190"/>
      <c r="G290" s="131">
        <f t="shared" si="6"/>
        <v>0</v>
      </c>
      <c r="O290" s="125">
        <v>2</v>
      </c>
      <c r="AA290" s="101">
        <v>1</v>
      </c>
      <c r="AB290" s="101">
        <v>7</v>
      </c>
      <c r="AC290" s="101">
        <v>7</v>
      </c>
      <c r="AZ290" s="101">
        <v>2</v>
      </c>
      <c r="BA290" s="101">
        <f t="shared" si="7"/>
        <v>0</v>
      </c>
      <c r="BB290" s="101">
        <f t="shared" si="8"/>
        <v>0</v>
      </c>
      <c r="BC290" s="101">
        <f t="shared" si="9"/>
        <v>0</v>
      </c>
      <c r="BD290" s="101">
        <f t="shared" si="10"/>
        <v>0</v>
      </c>
      <c r="BE290" s="101">
        <f t="shared" si="11"/>
        <v>0</v>
      </c>
      <c r="CA290" s="132">
        <v>1</v>
      </c>
      <c r="CB290" s="132">
        <v>7</v>
      </c>
      <c r="CZ290" s="101">
        <v>1.0000000000000001E-5</v>
      </c>
    </row>
    <row r="291" spans="1:104" x14ac:dyDescent="0.2">
      <c r="A291" s="126">
        <v>130</v>
      </c>
      <c r="B291" s="127" t="s">
        <v>486</v>
      </c>
      <c r="C291" s="128" t="s">
        <v>487</v>
      </c>
      <c r="D291" s="129" t="s">
        <v>171</v>
      </c>
      <c r="E291" s="130">
        <v>2</v>
      </c>
      <c r="F291" s="190"/>
      <c r="G291" s="131">
        <f t="shared" si="6"/>
        <v>0</v>
      </c>
      <c r="O291" s="125">
        <v>2</v>
      </c>
      <c r="AA291" s="101">
        <v>1</v>
      </c>
      <c r="AB291" s="101">
        <v>7</v>
      </c>
      <c r="AC291" s="101">
        <v>7</v>
      </c>
      <c r="AZ291" s="101">
        <v>2</v>
      </c>
      <c r="BA291" s="101">
        <f t="shared" si="7"/>
        <v>0</v>
      </c>
      <c r="BB291" s="101">
        <f t="shared" si="8"/>
        <v>0</v>
      </c>
      <c r="BC291" s="101">
        <f t="shared" si="9"/>
        <v>0</v>
      </c>
      <c r="BD291" s="101">
        <f t="shared" si="10"/>
        <v>0</v>
      </c>
      <c r="BE291" s="101">
        <f t="shared" si="11"/>
        <v>0</v>
      </c>
      <c r="CA291" s="132">
        <v>1</v>
      </c>
      <c r="CB291" s="132">
        <v>7</v>
      </c>
      <c r="CZ291" s="101">
        <v>2.0000000000000002E-5</v>
      </c>
    </row>
    <row r="292" spans="1:104" ht="22.5" x14ac:dyDescent="0.2">
      <c r="A292" s="126">
        <v>131</v>
      </c>
      <c r="B292" s="127" t="s">
        <v>488</v>
      </c>
      <c r="C292" s="128" t="s">
        <v>489</v>
      </c>
      <c r="D292" s="129" t="s">
        <v>171</v>
      </c>
      <c r="E292" s="130">
        <v>3</v>
      </c>
      <c r="F292" s="190"/>
      <c r="G292" s="131">
        <f t="shared" si="6"/>
        <v>0</v>
      </c>
      <c r="O292" s="125">
        <v>2</v>
      </c>
      <c r="AA292" s="101">
        <v>1</v>
      </c>
      <c r="AB292" s="101">
        <v>7</v>
      </c>
      <c r="AC292" s="101">
        <v>7</v>
      </c>
      <c r="AZ292" s="101">
        <v>2</v>
      </c>
      <c r="BA292" s="101">
        <f t="shared" si="7"/>
        <v>0</v>
      </c>
      <c r="BB292" s="101">
        <f t="shared" si="8"/>
        <v>0</v>
      </c>
      <c r="BC292" s="101">
        <f t="shared" si="9"/>
        <v>0</v>
      </c>
      <c r="BD292" s="101">
        <f t="shared" si="10"/>
        <v>0</v>
      </c>
      <c r="BE292" s="101">
        <f t="shared" si="11"/>
        <v>0</v>
      </c>
      <c r="CA292" s="132">
        <v>1</v>
      </c>
      <c r="CB292" s="132">
        <v>7</v>
      </c>
      <c r="CZ292" s="101">
        <v>0</v>
      </c>
    </row>
    <row r="293" spans="1:104" x14ac:dyDescent="0.2">
      <c r="A293" s="126">
        <v>132</v>
      </c>
      <c r="B293" s="127" t="s">
        <v>490</v>
      </c>
      <c r="C293" s="128" t="s">
        <v>491</v>
      </c>
      <c r="D293" s="129" t="s">
        <v>171</v>
      </c>
      <c r="E293" s="130">
        <v>2</v>
      </c>
      <c r="F293" s="190"/>
      <c r="G293" s="131">
        <f t="shared" si="6"/>
        <v>0</v>
      </c>
      <c r="O293" s="125">
        <v>2</v>
      </c>
      <c r="AA293" s="101">
        <v>1</v>
      </c>
      <c r="AB293" s="101">
        <v>7</v>
      </c>
      <c r="AC293" s="101">
        <v>7</v>
      </c>
      <c r="AZ293" s="101">
        <v>2</v>
      </c>
      <c r="BA293" s="101">
        <f t="shared" si="7"/>
        <v>0</v>
      </c>
      <c r="BB293" s="101">
        <f t="shared" si="8"/>
        <v>0</v>
      </c>
      <c r="BC293" s="101">
        <f t="shared" si="9"/>
        <v>0</v>
      </c>
      <c r="BD293" s="101">
        <f t="shared" si="10"/>
        <v>0</v>
      </c>
      <c r="BE293" s="101">
        <f t="shared" si="11"/>
        <v>0</v>
      </c>
      <c r="CA293" s="132">
        <v>1</v>
      </c>
      <c r="CB293" s="132">
        <v>7</v>
      </c>
      <c r="CZ293" s="101">
        <v>0</v>
      </c>
    </row>
    <row r="294" spans="1:104" x14ac:dyDescent="0.2">
      <c r="A294" s="126">
        <v>133</v>
      </c>
      <c r="B294" s="127" t="s">
        <v>492</v>
      </c>
      <c r="C294" s="128" t="s">
        <v>493</v>
      </c>
      <c r="D294" s="129" t="s">
        <v>171</v>
      </c>
      <c r="E294" s="130">
        <v>3</v>
      </c>
      <c r="F294" s="190"/>
      <c r="G294" s="131">
        <f t="shared" si="6"/>
        <v>0</v>
      </c>
      <c r="O294" s="125">
        <v>2</v>
      </c>
      <c r="AA294" s="101">
        <v>1</v>
      </c>
      <c r="AB294" s="101">
        <v>7</v>
      </c>
      <c r="AC294" s="101">
        <v>7</v>
      </c>
      <c r="AZ294" s="101">
        <v>2</v>
      </c>
      <c r="BA294" s="101">
        <f t="shared" si="7"/>
        <v>0</v>
      </c>
      <c r="BB294" s="101">
        <f t="shared" si="8"/>
        <v>0</v>
      </c>
      <c r="BC294" s="101">
        <f t="shared" si="9"/>
        <v>0</v>
      </c>
      <c r="BD294" s="101">
        <f t="shared" si="10"/>
        <v>0</v>
      </c>
      <c r="BE294" s="101">
        <f t="shared" si="11"/>
        <v>0</v>
      </c>
      <c r="CA294" s="132">
        <v>1</v>
      </c>
      <c r="CB294" s="132">
        <v>7</v>
      </c>
      <c r="CZ294" s="101">
        <v>1.9000000000000001E-4</v>
      </c>
    </row>
    <row r="295" spans="1:104" x14ac:dyDescent="0.2">
      <c r="A295" s="126">
        <v>134</v>
      </c>
      <c r="B295" s="127" t="s">
        <v>494</v>
      </c>
      <c r="C295" s="128" t="s">
        <v>495</v>
      </c>
      <c r="D295" s="129" t="s">
        <v>171</v>
      </c>
      <c r="E295" s="130">
        <v>1</v>
      </c>
      <c r="F295" s="190"/>
      <c r="G295" s="131">
        <f t="shared" si="6"/>
        <v>0</v>
      </c>
      <c r="O295" s="125">
        <v>2</v>
      </c>
      <c r="AA295" s="101">
        <v>1</v>
      </c>
      <c r="AB295" s="101">
        <v>7</v>
      </c>
      <c r="AC295" s="101">
        <v>7</v>
      </c>
      <c r="AZ295" s="101">
        <v>2</v>
      </c>
      <c r="BA295" s="101">
        <f t="shared" si="7"/>
        <v>0</v>
      </c>
      <c r="BB295" s="101">
        <f t="shared" si="8"/>
        <v>0</v>
      </c>
      <c r="BC295" s="101">
        <f t="shared" si="9"/>
        <v>0</v>
      </c>
      <c r="BD295" s="101">
        <f t="shared" si="10"/>
        <v>0</v>
      </c>
      <c r="BE295" s="101">
        <f t="shared" si="11"/>
        <v>0</v>
      </c>
      <c r="CA295" s="132">
        <v>1</v>
      </c>
      <c r="CB295" s="132">
        <v>7</v>
      </c>
      <c r="CZ295" s="101">
        <v>1.9000000000000001E-4</v>
      </c>
    </row>
    <row r="296" spans="1:104" x14ac:dyDescent="0.2">
      <c r="A296" s="126">
        <v>135</v>
      </c>
      <c r="B296" s="127" t="s">
        <v>496</v>
      </c>
      <c r="C296" s="128" t="s">
        <v>497</v>
      </c>
      <c r="D296" s="129" t="s">
        <v>171</v>
      </c>
      <c r="E296" s="130">
        <v>4</v>
      </c>
      <c r="F296" s="190"/>
      <c r="G296" s="131">
        <f t="shared" si="6"/>
        <v>0</v>
      </c>
      <c r="O296" s="125">
        <v>2</v>
      </c>
      <c r="AA296" s="101">
        <v>2</v>
      </c>
      <c r="AB296" s="101">
        <v>7</v>
      </c>
      <c r="AC296" s="101">
        <v>7</v>
      </c>
      <c r="AZ296" s="101">
        <v>2</v>
      </c>
      <c r="BA296" s="101">
        <f t="shared" si="7"/>
        <v>0</v>
      </c>
      <c r="BB296" s="101">
        <f t="shared" si="8"/>
        <v>0</v>
      </c>
      <c r="BC296" s="101">
        <f t="shared" si="9"/>
        <v>0</v>
      </c>
      <c r="BD296" s="101">
        <f t="shared" si="10"/>
        <v>0</v>
      </c>
      <c r="BE296" s="101">
        <f t="shared" si="11"/>
        <v>0</v>
      </c>
      <c r="CA296" s="132">
        <v>2</v>
      </c>
      <c r="CB296" s="132">
        <v>7</v>
      </c>
      <c r="CZ296" s="101">
        <v>1.24E-3</v>
      </c>
    </row>
    <row r="297" spans="1:104" x14ac:dyDescent="0.2">
      <c r="A297" s="126">
        <v>136</v>
      </c>
      <c r="B297" s="127" t="s">
        <v>498</v>
      </c>
      <c r="C297" s="128" t="s">
        <v>499</v>
      </c>
      <c r="D297" s="129" t="s">
        <v>171</v>
      </c>
      <c r="E297" s="130">
        <v>9</v>
      </c>
      <c r="F297" s="190"/>
      <c r="G297" s="131">
        <f t="shared" si="6"/>
        <v>0</v>
      </c>
      <c r="O297" s="125">
        <v>2</v>
      </c>
      <c r="AA297" s="101">
        <v>2</v>
      </c>
      <c r="AB297" s="101">
        <v>7</v>
      </c>
      <c r="AC297" s="101">
        <v>7</v>
      </c>
      <c r="AZ297" s="101">
        <v>2</v>
      </c>
      <c r="BA297" s="101">
        <f t="shared" si="7"/>
        <v>0</v>
      </c>
      <c r="BB297" s="101">
        <f t="shared" si="8"/>
        <v>0</v>
      </c>
      <c r="BC297" s="101">
        <f t="shared" si="9"/>
        <v>0</v>
      </c>
      <c r="BD297" s="101">
        <f t="shared" si="10"/>
        <v>0</v>
      </c>
      <c r="BE297" s="101">
        <f t="shared" si="11"/>
        <v>0</v>
      </c>
      <c r="CA297" s="132">
        <v>2</v>
      </c>
      <c r="CB297" s="132">
        <v>7</v>
      </c>
      <c r="CZ297" s="101">
        <v>1.64E-3</v>
      </c>
    </row>
    <row r="298" spans="1:104" x14ac:dyDescent="0.2">
      <c r="A298" s="126">
        <v>137</v>
      </c>
      <c r="B298" s="127" t="s">
        <v>500</v>
      </c>
      <c r="C298" s="128" t="s">
        <v>501</v>
      </c>
      <c r="D298" s="129" t="s">
        <v>171</v>
      </c>
      <c r="E298" s="130">
        <v>2</v>
      </c>
      <c r="F298" s="190"/>
      <c r="G298" s="131">
        <f t="shared" si="6"/>
        <v>0</v>
      </c>
      <c r="O298" s="125">
        <v>2</v>
      </c>
      <c r="AA298" s="101">
        <v>2</v>
      </c>
      <c r="AB298" s="101">
        <v>7</v>
      </c>
      <c r="AC298" s="101">
        <v>7</v>
      </c>
      <c r="AZ298" s="101">
        <v>2</v>
      </c>
      <c r="BA298" s="101">
        <f t="shared" si="7"/>
        <v>0</v>
      </c>
      <c r="BB298" s="101">
        <f t="shared" si="8"/>
        <v>0</v>
      </c>
      <c r="BC298" s="101">
        <f t="shared" si="9"/>
        <v>0</v>
      </c>
      <c r="BD298" s="101">
        <f t="shared" si="10"/>
        <v>0</v>
      </c>
      <c r="BE298" s="101">
        <f t="shared" si="11"/>
        <v>0</v>
      </c>
      <c r="CA298" s="132">
        <v>2</v>
      </c>
      <c r="CB298" s="132">
        <v>7</v>
      </c>
      <c r="CZ298" s="101">
        <v>2.66E-3</v>
      </c>
    </row>
    <row r="299" spans="1:104" x14ac:dyDescent="0.2">
      <c r="A299" s="126">
        <v>138</v>
      </c>
      <c r="B299" s="127" t="s">
        <v>502</v>
      </c>
      <c r="C299" s="128" t="s">
        <v>503</v>
      </c>
      <c r="D299" s="129" t="s">
        <v>80</v>
      </c>
      <c r="E299" s="130">
        <v>40.98</v>
      </c>
      <c r="F299" s="190"/>
      <c r="G299" s="131">
        <f t="shared" si="6"/>
        <v>0</v>
      </c>
      <c r="O299" s="125">
        <v>2</v>
      </c>
      <c r="AA299" s="101">
        <v>2</v>
      </c>
      <c r="AB299" s="101">
        <v>7</v>
      </c>
      <c r="AC299" s="101">
        <v>7</v>
      </c>
      <c r="AZ299" s="101">
        <v>2</v>
      </c>
      <c r="BA299" s="101">
        <f t="shared" si="7"/>
        <v>0</v>
      </c>
      <c r="BB299" s="101">
        <f t="shared" si="8"/>
        <v>0</v>
      </c>
      <c r="BC299" s="101">
        <f t="shared" si="9"/>
        <v>0</v>
      </c>
      <c r="BD299" s="101">
        <f t="shared" si="10"/>
        <v>0</v>
      </c>
      <c r="BE299" s="101">
        <f t="shared" si="11"/>
        <v>0</v>
      </c>
      <c r="CA299" s="132">
        <v>2</v>
      </c>
      <c r="CB299" s="132">
        <v>7</v>
      </c>
      <c r="CZ299" s="101">
        <v>3.6999999999999999E-4</v>
      </c>
    </row>
    <row r="300" spans="1:104" x14ac:dyDescent="0.2">
      <c r="A300" s="133"/>
      <c r="B300" s="135"/>
      <c r="C300" s="237" t="s">
        <v>240</v>
      </c>
      <c r="D300" s="238"/>
      <c r="E300" s="136">
        <v>5.4</v>
      </c>
      <c r="F300" s="137"/>
      <c r="G300" s="138"/>
      <c r="M300" s="134" t="s">
        <v>240</v>
      </c>
      <c r="O300" s="125"/>
    </row>
    <row r="301" spans="1:104" x14ac:dyDescent="0.2">
      <c r="A301" s="133"/>
      <c r="B301" s="135"/>
      <c r="C301" s="237" t="s">
        <v>241</v>
      </c>
      <c r="D301" s="238"/>
      <c r="E301" s="136">
        <v>1.44</v>
      </c>
      <c r="F301" s="137"/>
      <c r="G301" s="138"/>
      <c r="M301" s="134" t="s">
        <v>241</v>
      </c>
      <c r="O301" s="125"/>
    </row>
    <row r="302" spans="1:104" x14ac:dyDescent="0.2">
      <c r="A302" s="133"/>
      <c r="B302" s="135"/>
      <c r="C302" s="237" t="s">
        <v>242</v>
      </c>
      <c r="D302" s="238"/>
      <c r="E302" s="136">
        <v>3.24</v>
      </c>
      <c r="F302" s="137"/>
      <c r="G302" s="138"/>
      <c r="M302" s="134" t="s">
        <v>242</v>
      </c>
      <c r="O302" s="125"/>
    </row>
    <row r="303" spans="1:104" x14ac:dyDescent="0.2">
      <c r="A303" s="133"/>
      <c r="B303" s="135"/>
      <c r="C303" s="237" t="s">
        <v>248</v>
      </c>
      <c r="D303" s="238"/>
      <c r="E303" s="136">
        <v>18.899999999999999</v>
      </c>
      <c r="F303" s="137"/>
      <c r="G303" s="138"/>
      <c r="M303" s="134" t="s">
        <v>248</v>
      </c>
      <c r="O303" s="125"/>
    </row>
    <row r="304" spans="1:104" x14ac:dyDescent="0.2">
      <c r="A304" s="133"/>
      <c r="B304" s="135"/>
      <c r="C304" s="237" t="s">
        <v>245</v>
      </c>
      <c r="D304" s="238"/>
      <c r="E304" s="136">
        <v>7.2</v>
      </c>
      <c r="F304" s="137"/>
      <c r="G304" s="138"/>
      <c r="M304" s="134" t="s">
        <v>245</v>
      </c>
      <c r="O304" s="125"/>
    </row>
    <row r="305" spans="1:104" x14ac:dyDescent="0.2">
      <c r="A305" s="133"/>
      <c r="B305" s="135"/>
      <c r="C305" s="237" t="s">
        <v>249</v>
      </c>
      <c r="D305" s="238"/>
      <c r="E305" s="136">
        <v>4.8</v>
      </c>
      <c r="F305" s="137"/>
      <c r="G305" s="138"/>
      <c r="M305" s="134" t="s">
        <v>249</v>
      </c>
      <c r="O305" s="125"/>
    </row>
    <row r="306" spans="1:104" ht="22.5" x14ac:dyDescent="0.2">
      <c r="A306" s="126">
        <v>139</v>
      </c>
      <c r="B306" s="127" t="s">
        <v>504</v>
      </c>
      <c r="C306" s="128" t="s">
        <v>505</v>
      </c>
      <c r="D306" s="129" t="s">
        <v>171</v>
      </c>
      <c r="E306" s="130">
        <v>4</v>
      </c>
      <c r="F306" s="190"/>
      <c r="G306" s="131">
        <f t="shared" ref="G306:G314" si="12">E306*F306</f>
        <v>0</v>
      </c>
      <c r="O306" s="125">
        <v>2</v>
      </c>
      <c r="AA306" s="101">
        <v>2</v>
      </c>
      <c r="AB306" s="101">
        <v>7</v>
      </c>
      <c r="AC306" s="101">
        <v>7</v>
      </c>
      <c r="AZ306" s="101">
        <v>2</v>
      </c>
      <c r="BA306" s="101">
        <f t="shared" ref="BA306:BA314" si="13">IF(AZ306=1,G306,0)</f>
        <v>0</v>
      </c>
      <c r="BB306" s="101">
        <f t="shared" ref="BB306:BB314" si="14">IF(AZ306=2,G306,0)</f>
        <v>0</v>
      </c>
      <c r="BC306" s="101">
        <f t="shared" ref="BC306:BC314" si="15">IF(AZ306=3,G306,0)</f>
        <v>0</v>
      </c>
      <c r="BD306" s="101">
        <f t="shared" ref="BD306:BD314" si="16">IF(AZ306=4,G306,0)</f>
        <v>0</v>
      </c>
      <c r="BE306" s="101">
        <f t="shared" ref="BE306:BE314" si="17">IF(AZ306=5,G306,0)</f>
        <v>0</v>
      </c>
      <c r="CA306" s="132">
        <v>2</v>
      </c>
      <c r="CB306" s="132">
        <v>7</v>
      </c>
      <c r="CZ306" s="101">
        <v>1.6800000000000001E-3</v>
      </c>
    </row>
    <row r="307" spans="1:104" x14ac:dyDescent="0.2">
      <c r="A307" s="126">
        <v>140</v>
      </c>
      <c r="B307" s="127" t="s">
        <v>506</v>
      </c>
      <c r="C307" s="128" t="s">
        <v>507</v>
      </c>
      <c r="D307" s="129" t="s">
        <v>80</v>
      </c>
      <c r="E307" s="130">
        <v>40.98</v>
      </c>
      <c r="F307" s="190"/>
      <c r="G307" s="131">
        <f t="shared" si="12"/>
        <v>0</v>
      </c>
      <c r="O307" s="125">
        <v>2</v>
      </c>
      <c r="AA307" s="101">
        <v>12</v>
      </c>
      <c r="AB307" s="101">
        <v>0</v>
      </c>
      <c r="AC307" s="101">
        <v>90</v>
      </c>
      <c r="AZ307" s="101">
        <v>2</v>
      </c>
      <c r="BA307" s="101">
        <f t="shared" si="13"/>
        <v>0</v>
      </c>
      <c r="BB307" s="101">
        <f t="shared" si="14"/>
        <v>0</v>
      </c>
      <c r="BC307" s="101">
        <f t="shared" si="15"/>
        <v>0</v>
      </c>
      <c r="BD307" s="101">
        <f t="shared" si="16"/>
        <v>0</v>
      </c>
      <c r="BE307" s="101">
        <f t="shared" si="17"/>
        <v>0</v>
      </c>
      <c r="CA307" s="132">
        <v>12</v>
      </c>
      <c r="CB307" s="132">
        <v>0</v>
      </c>
      <c r="CZ307" s="101">
        <v>0</v>
      </c>
    </row>
    <row r="308" spans="1:104" x14ac:dyDescent="0.2">
      <c r="A308" s="126">
        <v>141</v>
      </c>
      <c r="B308" s="127" t="s">
        <v>508</v>
      </c>
      <c r="C308" s="128" t="s">
        <v>509</v>
      </c>
      <c r="D308" s="129" t="s">
        <v>65</v>
      </c>
      <c r="E308" s="130">
        <v>4</v>
      </c>
      <c r="F308" s="190"/>
      <c r="G308" s="131">
        <f t="shared" si="12"/>
        <v>0</v>
      </c>
      <c r="O308" s="125">
        <v>2</v>
      </c>
      <c r="AA308" s="101">
        <v>12</v>
      </c>
      <c r="AB308" s="101">
        <v>0</v>
      </c>
      <c r="AC308" s="101">
        <v>91</v>
      </c>
      <c r="AZ308" s="101">
        <v>2</v>
      </c>
      <c r="BA308" s="101">
        <f t="shared" si="13"/>
        <v>0</v>
      </c>
      <c r="BB308" s="101">
        <f t="shared" si="14"/>
        <v>0</v>
      </c>
      <c r="BC308" s="101">
        <f t="shared" si="15"/>
        <v>0</v>
      </c>
      <c r="BD308" s="101">
        <f t="shared" si="16"/>
        <v>0</v>
      </c>
      <c r="BE308" s="101">
        <f t="shared" si="17"/>
        <v>0</v>
      </c>
      <c r="CA308" s="132">
        <v>12</v>
      </c>
      <c r="CB308" s="132">
        <v>0</v>
      </c>
      <c r="CZ308" s="101">
        <v>0</v>
      </c>
    </row>
    <row r="309" spans="1:104" ht="22.5" x14ac:dyDescent="0.2">
      <c r="A309" s="126">
        <v>142</v>
      </c>
      <c r="B309" s="127" t="s">
        <v>510</v>
      </c>
      <c r="C309" s="128" t="s">
        <v>511</v>
      </c>
      <c r="D309" s="129" t="s">
        <v>65</v>
      </c>
      <c r="E309" s="130">
        <v>9</v>
      </c>
      <c r="F309" s="190"/>
      <c r="G309" s="131">
        <f t="shared" si="12"/>
        <v>0</v>
      </c>
      <c r="O309" s="125">
        <v>2</v>
      </c>
      <c r="AA309" s="101">
        <v>12</v>
      </c>
      <c r="AB309" s="101">
        <v>0</v>
      </c>
      <c r="AC309" s="101">
        <v>92</v>
      </c>
      <c r="AZ309" s="101">
        <v>2</v>
      </c>
      <c r="BA309" s="101">
        <f t="shared" si="13"/>
        <v>0</v>
      </c>
      <c r="BB309" s="101">
        <f t="shared" si="14"/>
        <v>0</v>
      </c>
      <c r="BC309" s="101">
        <f t="shared" si="15"/>
        <v>0</v>
      </c>
      <c r="BD309" s="101">
        <f t="shared" si="16"/>
        <v>0</v>
      </c>
      <c r="BE309" s="101">
        <f t="shared" si="17"/>
        <v>0</v>
      </c>
      <c r="CA309" s="132">
        <v>12</v>
      </c>
      <c r="CB309" s="132">
        <v>0</v>
      </c>
      <c r="CZ309" s="101">
        <v>0</v>
      </c>
    </row>
    <row r="310" spans="1:104" ht="22.5" x14ac:dyDescent="0.2">
      <c r="A310" s="126">
        <v>143</v>
      </c>
      <c r="B310" s="127" t="s">
        <v>512</v>
      </c>
      <c r="C310" s="128" t="s">
        <v>513</v>
      </c>
      <c r="D310" s="129" t="s">
        <v>65</v>
      </c>
      <c r="E310" s="130">
        <v>4</v>
      </c>
      <c r="F310" s="190"/>
      <c r="G310" s="131">
        <f t="shared" si="12"/>
        <v>0</v>
      </c>
      <c r="O310" s="125">
        <v>2</v>
      </c>
      <c r="AA310" s="101">
        <v>12</v>
      </c>
      <c r="AB310" s="101">
        <v>0</v>
      </c>
      <c r="AC310" s="101">
        <v>93</v>
      </c>
      <c r="AZ310" s="101">
        <v>2</v>
      </c>
      <c r="BA310" s="101">
        <f t="shared" si="13"/>
        <v>0</v>
      </c>
      <c r="BB310" s="101">
        <f t="shared" si="14"/>
        <v>0</v>
      </c>
      <c r="BC310" s="101">
        <f t="shared" si="15"/>
        <v>0</v>
      </c>
      <c r="BD310" s="101">
        <f t="shared" si="16"/>
        <v>0</v>
      </c>
      <c r="BE310" s="101">
        <f t="shared" si="17"/>
        <v>0</v>
      </c>
      <c r="CA310" s="132">
        <v>12</v>
      </c>
      <c r="CB310" s="132">
        <v>0</v>
      </c>
      <c r="CZ310" s="101">
        <v>0</v>
      </c>
    </row>
    <row r="311" spans="1:104" ht="22.5" x14ac:dyDescent="0.2">
      <c r="A311" s="126">
        <v>144</v>
      </c>
      <c r="B311" s="127" t="s">
        <v>514</v>
      </c>
      <c r="C311" s="128" t="s">
        <v>515</v>
      </c>
      <c r="D311" s="129" t="s">
        <v>65</v>
      </c>
      <c r="E311" s="130">
        <v>2</v>
      </c>
      <c r="F311" s="190"/>
      <c r="G311" s="131">
        <f t="shared" si="12"/>
        <v>0</v>
      </c>
      <c r="O311" s="125">
        <v>2</v>
      </c>
      <c r="AA311" s="101">
        <v>12</v>
      </c>
      <c r="AB311" s="101">
        <v>0</v>
      </c>
      <c r="AC311" s="101">
        <v>94</v>
      </c>
      <c r="AZ311" s="101">
        <v>2</v>
      </c>
      <c r="BA311" s="101">
        <f t="shared" si="13"/>
        <v>0</v>
      </c>
      <c r="BB311" s="101">
        <f t="shared" si="14"/>
        <v>0</v>
      </c>
      <c r="BC311" s="101">
        <f t="shared" si="15"/>
        <v>0</v>
      </c>
      <c r="BD311" s="101">
        <f t="shared" si="16"/>
        <v>0</v>
      </c>
      <c r="BE311" s="101">
        <f t="shared" si="17"/>
        <v>0</v>
      </c>
      <c r="CA311" s="132">
        <v>12</v>
      </c>
      <c r="CB311" s="132">
        <v>0</v>
      </c>
      <c r="CZ311" s="101">
        <v>0</v>
      </c>
    </row>
    <row r="312" spans="1:104" ht="22.5" x14ac:dyDescent="0.2">
      <c r="A312" s="126">
        <v>145</v>
      </c>
      <c r="B312" s="127" t="s">
        <v>516</v>
      </c>
      <c r="C312" s="128" t="s">
        <v>517</v>
      </c>
      <c r="D312" s="129" t="s">
        <v>72</v>
      </c>
      <c r="E312" s="130">
        <v>0.77</v>
      </c>
      <c r="F312" s="190"/>
      <c r="G312" s="131">
        <f t="shared" si="12"/>
        <v>0</v>
      </c>
      <c r="O312" s="125">
        <v>2</v>
      </c>
      <c r="AA312" s="101">
        <v>12</v>
      </c>
      <c r="AB312" s="101">
        <v>0</v>
      </c>
      <c r="AC312" s="101">
        <v>104</v>
      </c>
      <c r="AZ312" s="101">
        <v>2</v>
      </c>
      <c r="BA312" s="101">
        <f t="shared" si="13"/>
        <v>0</v>
      </c>
      <c r="BB312" s="101">
        <f t="shared" si="14"/>
        <v>0</v>
      </c>
      <c r="BC312" s="101">
        <f t="shared" si="15"/>
        <v>0</v>
      </c>
      <c r="BD312" s="101">
        <f t="shared" si="16"/>
        <v>0</v>
      </c>
      <c r="BE312" s="101">
        <f t="shared" si="17"/>
        <v>0</v>
      </c>
      <c r="CA312" s="132">
        <v>12</v>
      </c>
      <c r="CB312" s="132">
        <v>0</v>
      </c>
      <c r="CZ312" s="101">
        <v>0</v>
      </c>
    </row>
    <row r="313" spans="1:104" ht="22.5" x14ac:dyDescent="0.2">
      <c r="A313" s="126">
        <v>146</v>
      </c>
      <c r="B313" s="127" t="s">
        <v>518</v>
      </c>
      <c r="C313" s="128" t="s">
        <v>519</v>
      </c>
      <c r="D313" s="129" t="s">
        <v>65</v>
      </c>
      <c r="E313" s="130">
        <v>2</v>
      </c>
      <c r="F313" s="190"/>
      <c r="G313" s="131">
        <f t="shared" si="12"/>
        <v>0</v>
      </c>
      <c r="O313" s="125">
        <v>2</v>
      </c>
      <c r="AA313" s="101">
        <v>12</v>
      </c>
      <c r="AB313" s="101">
        <v>0</v>
      </c>
      <c r="AC313" s="101">
        <v>191</v>
      </c>
      <c r="AZ313" s="101">
        <v>2</v>
      </c>
      <c r="BA313" s="101">
        <f t="shared" si="13"/>
        <v>0</v>
      </c>
      <c r="BB313" s="101">
        <f t="shared" si="14"/>
        <v>0</v>
      </c>
      <c r="BC313" s="101">
        <f t="shared" si="15"/>
        <v>0</v>
      </c>
      <c r="BD313" s="101">
        <f t="shared" si="16"/>
        <v>0</v>
      </c>
      <c r="BE313" s="101">
        <f t="shared" si="17"/>
        <v>0</v>
      </c>
      <c r="CA313" s="132">
        <v>12</v>
      </c>
      <c r="CB313" s="132">
        <v>0</v>
      </c>
      <c r="CZ313" s="101">
        <v>0</v>
      </c>
    </row>
    <row r="314" spans="1:104" ht="22.5" x14ac:dyDescent="0.2">
      <c r="A314" s="126">
        <v>147</v>
      </c>
      <c r="B314" s="127" t="s">
        <v>520</v>
      </c>
      <c r="C314" s="128" t="s">
        <v>521</v>
      </c>
      <c r="D314" s="129" t="s">
        <v>80</v>
      </c>
      <c r="E314" s="130">
        <v>24.426300000000001</v>
      </c>
      <c r="F314" s="190"/>
      <c r="G314" s="131">
        <f t="shared" si="12"/>
        <v>0</v>
      </c>
      <c r="O314" s="125">
        <v>2</v>
      </c>
      <c r="AA314" s="101">
        <v>12</v>
      </c>
      <c r="AB314" s="101">
        <v>0</v>
      </c>
      <c r="AC314" s="101">
        <v>109</v>
      </c>
      <c r="AZ314" s="101">
        <v>2</v>
      </c>
      <c r="BA314" s="101">
        <f t="shared" si="13"/>
        <v>0</v>
      </c>
      <c r="BB314" s="101">
        <f t="shared" si="14"/>
        <v>0</v>
      </c>
      <c r="BC314" s="101">
        <f t="shared" si="15"/>
        <v>0</v>
      </c>
      <c r="BD314" s="101">
        <f t="shared" si="16"/>
        <v>0</v>
      </c>
      <c r="BE314" s="101">
        <f t="shared" si="17"/>
        <v>0</v>
      </c>
      <c r="CA314" s="132">
        <v>12</v>
      </c>
      <c r="CB314" s="132">
        <v>0</v>
      </c>
      <c r="CZ314" s="101">
        <v>0</v>
      </c>
    </row>
    <row r="315" spans="1:104" x14ac:dyDescent="0.2">
      <c r="A315" s="133"/>
      <c r="B315" s="135"/>
      <c r="C315" s="237" t="s">
        <v>522</v>
      </c>
      <c r="D315" s="238"/>
      <c r="E315" s="136">
        <v>24.426300000000001</v>
      </c>
      <c r="F315" s="137"/>
      <c r="G315" s="138"/>
      <c r="M315" s="134" t="s">
        <v>522</v>
      </c>
      <c r="O315" s="125"/>
    </row>
    <row r="316" spans="1:104" x14ac:dyDescent="0.2">
      <c r="A316" s="126">
        <v>148</v>
      </c>
      <c r="B316" s="127" t="s">
        <v>523</v>
      </c>
      <c r="C316" s="128" t="s">
        <v>524</v>
      </c>
      <c r="D316" s="129" t="s">
        <v>171</v>
      </c>
      <c r="E316" s="130">
        <v>4</v>
      </c>
      <c r="F316" s="190"/>
      <c r="G316" s="131">
        <f>E316*F316</f>
        <v>0</v>
      </c>
      <c r="O316" s="125">
        <v>2</v>
      </c>
      <c r="AA316" s="101">
        <v>3</v>
      </c>
      <c r="AB316" s="101">
        <v>7</v>
      </c>
      <c r="AC316" s="101">
        <v>61187116</v>
      </c>
      <c r="AZ316" s="101">
        <v>2</v>
      </c>
      <c r="BA316" s="101">
        <f>IF(AZ316=1,G316,0)</f>
        <v>0</v>
      </c>
      <c r="BB316" s="101">
        <f>IF(AZ316=2,G316,0)</f>
        <v>0</v>
      </c>
      <c r="BC316" s="101">
        <f>IF(AZ316=3,G316,0)</f>
        <v>0</v>
      </c>
      <c r="BD316" s="101">
        <f>IF(AZ316=4,G316,0)</f>
        <v>0</v>
      </c>
      <c r="BE316" s="101">
        <f>IF(AZ316=5,G316,0)</f>
        <v>0</v>
      </c>
      <c r="CA316" s="132">
        <v>3</v>
      </c>
      <c r="CB316" s="132">
        <v>7</v>
      </c>
      <c r="CZ316" s="101">
        <v>9.2000000000000003E-4</v>
      </c>
    </row>
    <row r="317" spans="1:104" x14ac:dyDescent="0.2">
      <c r="A317" s="126">
        <v>149</v>
      </c>
      <c r="B317" s="127" t="s">
        <v>525</v>
      </c>
      <c r="C317" s="128" t="s">
        <v>526</v>
      </c>
      <c r="D317" s="129" t="s">
        <v>171</v>
      </c>
      <c r="E317" s="130">
        <v>9</v>
      </c>
      <c r="F317" s="190"/>
      <c r="G317" s="131">
        <f>E317*F317</f>
        <v>0</v>
      </c>
      <c r="O317" s="125">
        <v>2</v>
      </c>
      <c r="AA317" s="101">
        <v>3</v>
      </c>
      <c r="AB317" s="101">
        <v>7</v>
      </c>
      <c r="AC317" s="101">
        <v>61187156</v>
      </c>
      <c r="AZ317" s="101">
        <v>2</v>
      </c>
      <c r="BA317" s="101">
        <f>IF(AZ317=1,G317,0)</f>
        <v>0</v>
      </c>
      <c r="BB317" s="101">
        <f>IF(AZ317=2,G317,0)</f>
        <v>0</v>
      </c>
      <c r="BC317" s="101">
        <f>IF(AZ317=3,G317,0)</f>
        <v>0</v>
      </c>
      <c r="BD317" s="101">
        <f>IF(AZ317=4,G317,0)</f>
        <v>0</v>
      </c>
      <c r="BE317" s="101">
        <f>IF(AZ317=5,G317,0)</f>
        <v>0</v>
      </c>
      <c r="CA317" s="132">
        <v>3</v>
      </c>
      <c r="CB317" s="132">
        <v>7</v>
      </c>
      <c r="CZ317" s="101">
        <v>1.23E-3</v>
      </c>
    </row>
    <row r="318" spans="1:104" x14ac:dyDescent="0.2">
      <c r="A318" s="126">
        <v>150</v>
      </c>
      <c r="B318" s="127" t="s">
        <v>527</v>
      </c>
      <c r="C318" s="128" t="s">
        <v>528</v>
      </c>
      <c r="D318" s="129" t="s">
        <v>171</v>
      </c>
      <c r="E318" s="130">
        <v>2</v>
      </c>
      <c r="F318" s="190"/>
      <c r="G318" s="131">
        <f>E318*F318</f>
        <v>0</v>
      </c>
      <c r="O318" s="125">
        <v>2</v>
      </c>
      <c r="AA318" s="101">
        <v>3</v>
      </c>
      <c r="AB318" s="101">
        <v>7</v>
      </c>
      <c r="AC318" s="101">
        <v>61187195</v>
      </c>
      <c r="AZ318" s="101">
        <v>2</v>
      </c>
      <c r="BA318" s="101">
        <f>IF(AZ318=1,G318,0)</f>
        <v>0</v>
      </c>
      <c r="BB318" s="101">
        <f>IF(AZ318=2,G318,0)</f>
        <v>0</v>
      </c>
      <c r="BC318" s="101">
        <f>IF(AZ318=3,G318,0)</f>
        <v>0</v>
      </c>
      <c r="BD318" s="101">
        <f>IF(AZ318=4,G318,0)</f>
        <v>0</v>
      </c>
      <c r="BE318" s="101">
        <f>IF(AZ318=5,G318,0)</f>
        <v>0</v>
      </c>
      <c r="CA318" s="132">
        <v>3</v>
      </c>
      <c r="CB318" s="132">
        <v>7</v>
      </c>
      <c r="CZ318" s="101">
        <v>1.9400000000000001E-3</v>
      </c>
    </row>
    <row r="319" spans="1:104" x14ac:dyDescent="0.2">
      <c r="A319" s="126">
        <v>151</v>
      </c>
      <c r="B319" s="127" t="s">
        <v>529</v>
      </c>
      <c r="C319" s="128" t="s">
        <v>530</v>
      </c>
      <c r="D319" s="129" t="s">
        <v>96</v>
      </c>
      <c r="E319" s="130">
        <v>37.950000000000003</v>
      </c>
      <c r="F319" s="190"/>
      <c r="G319" s="131">
        <f>E319*F319</f>
        <v>0</v>
      </c>
      <c r="O319" s="125">
        <v>2</v>
      </c>
      <c r="AA319" s="101">
        <v>3</v>
      </c>
      <c r="AB319" s="101">
        <v>7</v>
      </c>
      <c r="AC319" s="101">
        <v>61187552</v>
      </c>
      <c r="AZ319" s="101">
        <v>2</v>
      </c>
      <c r="BA319" s="101">
        <f>IF(AZ319=1,G319,0)</f>
        <v>0</v>
      </c>
      <c r="BB319" s="101">
        <f>IF(AZ319=2,G319,0)</f>
        <v>0</v>
      </c>
      <c r="BC319" s="101">
        <f>IF(AZ319=3,G319,0)</f>
        <v>0</v>
      </c>
      <c r="BD319" s="101">
        <f>IF(AZ319=4,G319,0)</f>
        <v>0</v>
      </c>
      <c r="BE319" s="101">
        <f>IF(AZ319=5,G319,0)</f>
        <v>0</v>
      </c>
      <c r="CA319" s="132">
        <v>3</v>
      </c>
      <c r="CB319" s="132">
        <v>7</v>
      </c>
      <c r="CZ319" s="101">
        <v>4.9500000000000004E-3</v>
      </c>
    </row>
    <row r="320" spans="1:104" x14ac:dyDescent="0.2">
      <c r="A320" s="133"/>
      <c r="B320" s="135"/>
      <c r="C320" s="237" t="s">
        <v>531</v>
      </c>
      <c r="D320" s="238"/>
      <c r="E320" s="136">
        <v>37.950000000000003</v>
      </c>
      <c r="F320" s="137"/>
      <c r="G320" s="138"/>
      <c r="M320" s="134" t="s">
        <v>531</v>
      </c>
      <c r="O320" s="125"/>
    </row>
    <row r="321" spans="1:104" x14ac:dyDescent="0.2">
      <c r="A321" s="126">
        <v>152</v>
      </c>
      <c r="B321" s="127" t="s">
        <v>532</v>
      </c>
      <c r="C321" s="128" t="s">
        <v>533</v>
      </c>
      <c r="D321" s="129" t="s">
        <v>171</v>
      </c>
      <c r="E321" s="130">
        <v>2</v>
      </c>
      <c r="F321" s="190"/>
      <c r="G321" s="131">
        <f>E321*F321</f>
        <v>0</v>
      </c>
      <c r="O321" s="125">
        <v>2</v>
      </c>
      <c r="AA321" s="101">
        <v>3</v>
      </c>
      <c r="AB321" s="101">
        <v>7</v>
      </c>
      <c r="AC321" s="101">
        <v>61529014</v>
      </c>
      <c r="AZ321" s="101">
        <v>2</v>
      </c>
      <c r="BA321" s="101">
        <f>IF(AZ321=1,G321,0)</f>
        <v>0</v>
      </c>
      <c r="BB321" s="101">
        <f>IF(AZ321=2,G321,0)</f>
        <v>0</v>
      </c>
      <c r="BC321" s="101">
        <f>IF(AZ321=3,G321,0)</f>
        <v>0</v>
      </c>
      <c r="BD321" s="101">
        <f>IF(AZ321=4,G321,0)</f>
        <v>0</v>
      </c>
      <c r="BE321" s="101">
        <f>IF(AZ321=5,G321,0)</f>
        <v>0</v>
      </c>
      <c r="CA321" s="132">
        <v>3</v>
      </c>
      <c r="CB321" s="132">
        <v>7</v>
      </c>
      <c r="CZ321" s="101">
        <v>2.35E-2</v>
      </c>
    </row>
    <row r="322" spans="1:104" x14ac:dyDescent="0.2">
      <c r="A322" s="126">
        <v>153</v>
      </c>
      <c r="B322" s="127" t="s">
        <v>534</v>
      </c>
      <c r="C322" s="128" t="s">
        <v>535</v>
      </c>
      <c r="D322" s="129" t="s">
        <v>171</v>
      </c>
      <c r="E322" s="130">
        <v>1</v>
      </c>
      <c r="F322" s="190"/>
      <c r="G322" s="131">
        <f>E322*F322</f>
        <v>0</v>
      </c>
      <c r="O322" s="125">
        <v>2</v>
      </c>
      <c r="AA322" s="101">
        <v>3</v>
      </c>
      <c r="AB322" s="101">
        <v>7</v>
      </c>
      <c r="AC322" s="101">
        <v>61529016</v>
      </c>
      <c r="AZ322" s="101">
        <v>2</v>
      </c>
      <c r="BA322" s="101">
        <f>IF(AZ322=1,G322,0)</f>
        <v>0</v>
      </c>
      <c r="BB322" s="101">
        <f>IF(AZ322=2,G322,0)</f>
        <v>0</v>
      </c>
      <c r="BC322" s="101">
        <f>IF(AZ322=3,G322,0)</f>
        <v>0</v>
      </c>
      <c r="BD322" s="101">
        <f>IF(AZ322=4,G322,0)</f>
        <v>0</v>
      </c>
      <c r="BE322" s="101">
        <f>IF(AZ322=5,G322,0)</f>
        <v>0</v>
      </c>
      <c r="CA322" s="132">
        <v>3</v>
      </c>
      <c r="CB322" s="132">
        <v>7</v>
      </c>
      <c r="CZ322" s="101">
        <v>8.0000000000000002E-3</v>
      </c>
    </row>
    <row r="323" spans="1:104" ht="22.5" x14ac:dyDescent="0.2">
      <c r="A323" s="126">
        <v>154</v>
      </c>
      <c r="B323" s="127" t="s">
        <v>536</v>
      </c>
      <c r="C323" s="128" t="s">
        <v>537</v>
      </c>
      <c r="D323" s="129" t="s">
        <v>329</v>
      </c>
      <c r="E323" s="130">
        <v>3</v>
      </c>
      <c r="F323" s="190"/>
      <c r="G323" s="131">
        <f>E323*F323</f>
        <v>0</v>
      </c>
      <c r="O323" s="125">
        <v>2</v>
      </c>
      <c r="AA323" s="101">
        <v>3</v>
      </c>
      <c r="AB323" s="101">
        <v>7</v>
      </c>
      <c r="AC323" s="101" t="s">
        <v>536</v>
      </c>
      <c r="AZ323" s="101">
        <v>2</v>
      </c>
      <c r="BA323" s="101">
        <f>IF(AZ323=1,G323,0)</f>
        <v>0</v>
      </c>
      <c r="BB323" s="101">
        <f>IF(AZ323=2,G323,0)</f>
        <v>0</v>
      </c>
      <c r="BC323" s="101">
        <f>IF(AZ323=3,G323,0)</f>
        <v>0</v>
      </c>
      <c r="BD323" s="101">
        <f>IF(AZ323=4,G323,0)</f>
        <v>0</v>
      </c>
      <c r="BE323" s="101">
        <f>IF(AZ323=5,G323,0)</f>
        <v>0</v>
      </c>
      <c r="CA323" s="132">
        <v>3</v>
      </c>
      <c r="CB323" s="132">
        <v>7</v>
      </c>
      <c r="CZ323" s="101">
        <v>0.122</v>
      </c>
    </row>
    <row r="324" spans="1:104" x14ac:dyDescent="0.2">
      <c r="A324" s="126">
        <v>155</v>
      </c>
      <c r="B324" s="127" t="s">
        <v>538</v>
      </c>
      <c r="C324" s="128" t="s">
        <v>539</v>
      </c>
      <c r="D324" s="129" t="s">
        <v>54</v>
      </c>
      <c r="E324" s="130">
        <v>14782.505952</v>
      </c>
      <c r="F324" s="190"/>
      <c r="G324" s="131">
        <f>E324*F324</f>
        <v>0</v>
      </c>
      <c r="O324" s="125">
        <v>2</v>
      </c>
      <c r="AA324" s="101">
        <v>7</v>
      </c>
      <c r="AB324" s="101">
        <v>1002</v>
      </c>
      <c r="AC324" s="101">
        <v>5</v>
      </c>
      <c r="AZ324" s="101">
        <v>2</v>
      </c>
      <c r="BA324" s="101">
        <f>IF(AZ324=1,G324,0)</f>
        <v>0</v>
      </c>
      <c r="BB324" s="101">
        <f>IF(AZ324=2,G324,0)</f>
        <v>0</v>
      </c>
      <c r="BC324" s="101">
        <f>IF(AZ324=3,G324,0)</f>
        <v>0</v>
      </c>
      <c r="BD324" s="101">
        <f>IF(AZ324=4,G324,0)</f>
        <v>0</v>
      </c>
      <c r="BE324" s="101">
        <f>IF(AZ324=5,G324,0)</f>
        <v>0</v>
      </c>
      <c r="CA324" s="132">
        <v>7</v>
      </c>
      <c r="CB324" s="132">
        <v>1002</v>
      </c>
      <c r="CZ324" s="101">
        <v>0</v>
      </c>
    </row>
    <row r="325" spans="1:104" x14ac:dyDescent="0.2">
      <c r="A325" s="139"/>
      <c r="B325" s="140" t="s">
        <v>66</v>
      </c>
      <c r="C325" s="141" t="str">
        <f>CONCATENATE(B280," ",C280)</f>
        <v>766 Konstrukce truhlářské</v>
      </c>
      <c r="D325" s="142"/>
      <c r="E325" s="143"/>
      <c r="F325" s="144"/>
      <c r="G325" s="145">
        <f>SUM(G280:G324)</f>
        <v>0</v>
      </c>
      <c r="O325" s="125">
        <v>4</v>
      </c>
      <c r="BA325" s="146">
        <f>SUM(BA280:BA324)</f>
        <v>0</v>
      </c>
      <c r="BB325" s="146">
        <f>SUM(BB280:BB324)</f>
        <v>0</v>
      </c>
      <c r="BC325" s="146">
        <f>SUM(BC280:BC324)</f>
        <v>0</v>
      </c>
      <c r="BD325" s="146">
        <f>SUM(BD280:BD324)</f>
        <v>0</v>
      </c>
      <c r="BE325" s="146">
        <f>SUM(BE280:BE324)</f>
        <v>0</v>
      </c>
    </row>
    <row r="326" spans="1:104" x14ac:dyDescent="0.2">
      <c r="A326" s="118" t="s">
        <v>63</v>
      </c>
      <c r="B326" s="119" t="s">
        <v>540</v>
      </c>
      <c r="C326" s="120" t="s">
        <v>541</v>
      </c>
      <c r="D326" s="121"/>
      <c r="E326" s="122"/>
      <c r="F326" s="122"/>
      <c r="G326" s="123"/>
      <c r="H326" s="124"/>
      <c r="I326" s="124"/>
      <c r="O326" s="125">
        <v>1</v>
      </c>
    </row>
    <row r="327" spans="1:104" ht="22.5" x14ac:dyDescent="0.2">
      <c r="A327" s="126">
        <v>156</v>
      </c>
      <c r="B327" s="127" t="s">
        <v>542</v>
      </c>
      <c r="C327" s="128" t="s">
        <v>543</v>
      </c>
      <c r="D327" s="129" t="s">
        <v>544</v>
      </c>
      <c r="E327" s="130">
        <v>1029.9000000000001</v>
      </c>
      <c r="F327" s="190"/>
      <c r="G327" s="131">
        <f>E327*F327</f>
        <v>0</v>
      </c>
      <c r="O327" s="125">
        <v>2</v>
      </c>
      <c r="AA327" s="101">
        <v>1</v>
      </c>
      <c r="AB327" s="101">
        <v>7</v>
      </c>
      <c r="AC327" s="101">
        <v>7</v>
      </c>
      <c r="AZ327" s="101">
        <v>2</v>
      </c>
      <c r="BA327" s="101">
        <f>IF(AZ327=1,G327,0)</f>
        <v>0</v>
      </c>
      <c r="BB327" s="101">
        <f>IF(AZ327=2,G327,0)</f>
        <v>0</v>
      </c>
      <c r="BC327" s="101">
        <f>IF(AZ327=3,G327,0)</f>
        <v>0</v>
      </c>
      <c r="BD327" s="101">
        <f>IF(AZ327=4,G327,0)</f>
        <v>0</v>
      </c>
      <c r="BE327" s="101">
        <f>IF(AZ327=5,G327,0)</f>
        <v>0</v>
      </c>
      <c r="CA327" s="132">
        <v>1</v>
      </c>
      <c r="CB327" s="132">
        <v>7</v>
      </c>
      <c r="CZ327" s="101">
        <v>6.0000000000000002E-5</v>
      </c>
    </row>
    <row r="328" spans="1:104" x14ac:dyDescent="0.2">
      <c r="A328" s="126">
        <v>157</v>
      </c>
      <c r="B328" s="127" t="s">
        <v>545</v>
      </c>
      <c r="C328" s="128" t="s">
        <v>546</v>
      </c>
      <c r="D328" s="129" t="s">
        <v>544</v>
      </c>
      <c r="E328" s="130">
        <v>1029.9000000000001</v>
      </c>
      <c r="F328" s="190"/>
      <c r="G328" s="131">
        <f>E328*F328</f>
        <v>0</v>
      </c>
      <c r="O328" s="125">
        <v>2</v>
      </c>
      <c r="AA328" s="101">
        <v>12</v>
      </c>
      <c r="AB328" s="101">
        <v>0</v>
      </c>
      <c r="AC328" s="101">
        <v>112</v>
      </c>
      <c r="AZ328" s="101">
        <v>2</v>
      </c>
      <c r="BA328" s="101">
        <f>IF(AZ328=1,G328,0)</f>
        <v>0</v>
      </c>
      <c r="BB328" s="101">
        <f>IF(AZ328=2,G328,0)</f>
        <v>0</v>
      </c>
      <c r="BC328" s="101">
        <f>IF(AZ328=3,G328,0)</f>
        <v>0</v>
      </c>
      <c r="BD328" s="101">
        <f>IF(AZ328=4,G328,0)</f>
        <v>0</v>
      </c>
      <c r="BE328" s="101">
        <f>IF(AZ328=5,G328,0)</f>
        <v>0</v>
      </c>
      <c r="CA328" s="132">
        <v>12</v>
      </c>
      <c r="CB328" s="132">
        <v>0</v>
      </c>
      <c r="CZ328" s="101">
        <v>0</v>
      </c>
    </row>
    <row r="329" spans="1:104" x14ac:dyDescent="0.2">
      <c r="A329" s="126">
        <v>158</v>
      </c>
      <c r="B329" s="127" t="s">
        <v>547</v>
      </c>
      <c r="C329" s="128" t="s">
        <v>548</v>
      </c>
      <c r="D329" s="129" t="s">
        <v>54</v>
      </c>
      <c r="E329" s="130">
        <v>2059.8000000000002</v>
      </c>
      <c r="F329" s="190"/>
      <c r="G329" s="131">
        <f>E329*F329</f>
        <v>0</v>
      </c>
      <c r="O329" s="125">
        <v>2</v>
      </c>
      <c r="AA329" s="101">
        <v>7</v>
      </c>
      <c r="AB329" s="101">
        <v>1002</v>
      </c>
      <c r="AC329" s="101">
        <v>5</v>
      </c>
      <c r="AZ329" s="101">
        <v>2</v>
      </c>
      <c r="BA329" s="101">
        <f>IF(AZ329=1,G329,0)</f>
        <v>0</v>
      </c>
      <c r="BB329" s="101">
        <f>IF(AZ329=2,G329,0)</f>
        <v>0</v>
      </c>
      <c r="BC329" s="101">
        <f>IF(AZ329=3,G329,0)</f>
        <v>0</v>
      </c>
      <c r="BD329" s="101">
        <f>IF(AZ329=4,G329,0)</f>
        <v>0</v>
      </c>
      <c r="BE329" s="101">
        <f>IF(AZ329=5,G329,0)</f>
        <v>0</v>
      </c>
      <c r="CA329" s="132">
        <v>7</v>
      </c>
      <c r="CB329" s="132">
        <v>1002</v>
      </c>
      <c r="CZ329" s="101">
        <v>0</v>
      </c>
    </row>
    <row r="330" spans="1:104" x14ac:dyDescent="0.2">
      <c r="A330" s="139"/>
      <c r="B330" s="140" t="s">
        <v>66</v>
      </c>
      <c r="C330" s="141" t="str">
        <f>CONCATENATE(B326," ",C326)</f>
        <v>767 Konstrukce zámečnické</v>
      </c>
      <c r="D330" s="142"/>
      <c r="E330" s="143"/>
      <c r="F330" s="144"/>
      <c r="G330" s="145">
        <f>SUM(G326:G329)</f>
        <v>0</v>
      </c>
      <c r="O330" s="125">
        <v>4</v>
      </c>
      <c r="BA330" s="146">
        <f>SUM(BA326:BA329)</f>
        <v>0</v>
      </c>
      <c r="BB330" s="146">
        <f>SUM(BB326:BB329)</f>
        <v>0</v>
      </c>
      <c r="BC330" s="146">
        <f>SUM(BC326:BC329)</f>
        <v>0</v>
      </c>
      <c r="BD330" s="146">
        <f>SUM(BD326:BD329)</f>
        <v>0</v>
      </c>
      <c r="BE330" s="146">
        <f>SUM(BE326:BE329)</f>
        <v>0</v>
      </c>
    </row>
    <row r="331" spans="1:104" x14ac:dyDescent="0.2">
      <c r="A331" s="118" t="s">
        <v>63</v>
      </c>
      <c r="B331" s="119" t="s">
        <v>549</v>
      </c>
      <c r="C331" s="120" t="s">
        <v>550</v>
      </c>
      <c r="D331" s="121"/>
      <c r="E331" s="122"/>
      <c r="F331" s="122"/>
      <c r="G331" s="123"/>
      <c r="H331" s="124"/>
      <c r="I331" s="124"/>
      <c r="O331" s="125">
        <v>1</v>
      </c>
    </row>
    <row r="332" spans="1:104" x14ac:dyDescent="0.2">
      <c r="A332" s="126">
        <v>159</v>
      </c>
      <c r="B332" s="127" t="s">
        <v>551</v>
      </c>
      <c r="C332" s="128" t="s">
        <v>552</v>
      </c>
      <c r="D332" s="129" t="s">
        <v>80</v>
      </c>
      <c r="E332" s="130">
        <v>23.57</v>
      </c>
      <c r="F332" s="190"/>
      <c r="G332" s="131">
        <f>E332*F332</f>
        <v>0</v>
      </c>
      <c r="O332" s="125">
        <v>2</v>
      </c>
      <c r="AA332" s="101">
        <v>1</v>
      </c>
      <c r="AB332" s="101">
        <v>7</v>
      </c>
      <c r="AC332" s="101">
        <v>7</v>
      </c>
      <c r="AZ332" s="101">
        <v>2</v>
      </c>
      <c r="BA332" s="101">
        <f>IF(AZ332=1,G332,0)</f>
        <v>0</v>
      </c>
      <c r="BB332" s="101">
        <f>IF(AZ332=2,G332,0)</f>
        <v>0</v>
      </c>
      <c r="BC332" s="101">
        <f>IF(AZ332=3,G332,0)</f>
        <v>0</v>
      </c>
      <c r="BD332" s="101">
        <f>IF(AZ332=4,G332,0)</f>
        <v>0</v>
      </c>
      <c r="BE332" s="101">
        <f>IF(AZ332=5,G332,0)</f>
        <v>0</v>
      </c>
      <c r="CA332" s="132">
        <v>1</v>
      </c>
      <c r="CB332" s="132">
        <v>7</v>
      </c>
      <c r="CZ332" s="101">
        <v>2.1000000000000001E-4</v>
      </c>
    </row>
    <row r="333" spans="1:104" x14ac:dyDescent="0.2">
      <c r="A333" s="126">
        <v>160</v>
      </c>
      <c r="B333" s="127" t="s">
        <v>553</v>
      </c>
      <c r="C333" s="128" t="s">
        <v>554</v>
      </c>
      <c r="D333" s="129" t="s">
        <v>80</v>
      </c>
      <c r="E333" s="130">
        <v>23.57</v>
      </c>
      <c r="F333" s="190"/>
      <c r="G333" s="131">
        <f>E333*F333</f>
        <v>0</v>
      </c>
      <c r="O333" s="125">
        <v>2</v>
      </c>
      <c r="AA333" s="101">
        <v>1</v>
      </c>
      <c r="AB333" s="101">
        <v>7</v>
      </c>
      <c r="AC333" s="101">
        <v>7</v>
      </c>
      <c r="AZ333" s="101">
        <v>2</v>
      </c>
      <c r="BA333" s="101">
        <f>IF(AZ333=1,G333,0)</f>
        <v>0</v>
      </c>
      <c r="BB333" s="101">
        <f>IF(AZ333=2,G333,0)</f>
        <v>0</v>
      </c>
      <c r="BC333" s="101">
        <f>IF(AZ333=3,G333,0)</f>
        <v>0</v>
      </c>
      <c r="BD333" s="101">
        <f>IF(AZ333=4,G333,0)</f>
        <v>0</v>
      </c>
      <c r="BE333" s="101">
        <f>IF(AZ333=5,G333,0)</f>
        <v>0</v>
      </c>
      <c r="CA333" s="132">
        <v>1</v>
      </c>
      <c r="CB333" s="132">
        <v>7</v>
      </c>
      <c r="CZ333" s="101">
        <v>5.1500000000000001E-3</v>
      </c>
    </row>
    <row r="334" spans="1:104" x14ac:dyDescent="0.2">
      <c r="A334" s="133"/>
      <c r="B334" s="135"/>
      <c r="C334" s="237" t="s">
        <v>555</v>
      </c>
      <c r="D334" s="238"/>
      <c r="E334" s="136">
        <v>0</v>
      </c>
      <c r="F334" s="137"/>
      <c r="G334" s="138"/>
      <c r="M334" s="134" t="s">
        <v>555</v>
      </c>
      <c r="O334" s="125"/>
    </row>
    <row r="335" spans="1:104" x14ac:dyDescent="0.2">
      <c r="A335" s="133"/>
      <c r="B335" s="135"/>
      <c r="C335" s="237" t="s">
        <v>556</v>
      </c>
      <c r="D335" s="238"/>
      <c r="E335" s="136">
        <v>3.99</v>
      </c>
      <c r="F335" s="137"/>
      <c r="G335" s="138"/>
      <c r="M335" s="134" t="s">
        <v>556</v>
      </c>
      <c r="O335" s="125"/>
    </row>
    <row r="336" spans="1:104" x14ac:dyDescent="0.2">
      <c r="A336" s="133"/>
      <c r="B336" s="135"/>
      <c r="C336" s="237" t="s">
        <v>557</v>
      </c>
      <c r="D336" s="238"/>
      <c r="E336" s="136">
        <v>0</v>
      </c>
      <c r="F336" s="137"/>
      <c r="G336" s="138"/>
      <c r="M336" s="134" t="s">
        <v>557</v>
      </c>
      <c r="O336" s="125"/>
    </row>
    <row r="337" spans="1:104" x14ac:dyDescent="0.2">
      <c r="A337" s="133"/>
      <c r="B337" s="135"/>
      <c r="C337" s="237" t="s">
        <v>558</v>
      </c>
      <c r="D337" s="238"/>
      <c r="E337" s="136">
        <v>9.7899999999999991</v>
      </c>
      <c r="F337" s="137"/>
      <c r="G337" s="138"/>
      <c r="M337" s="134" t="s">
        <v>558</v>
      </c>
      <c r="O337" s="125"/>
    </row>
    <row r="338" spans="1:104" x14ac:dyDescent="0.2">
      <c r="A338" s="133"/>
      <c r="B338" s="135"/>
      <c r="C338" s="237" t="s">
        <v>559</v>
      </c>
      <c r="D338" s="238"/>
      <c r="E338" s="136">
        <v>9.7899999999999991</v>
      </c>
      <c r="F338" s="137"/>
      <c r="G338" s="138"/>
      <c r="M338" s="134" t="s">
        <v>559</v>
      </c>
      <c r="O338" s="125"/>
    </row>
    <row r="339" spans="1:104" x14ac:dyDescent="0.2">
      <c r="A339" s="126">
        <v>161</v>
      </c>
      <c r="B339" s="127" t="s">
        <v>560</v>
      </c>
      <c r="C339" s="128" t="s">
        <v>561</v>
      </c>
      <c r="D339" s="129" t="s">
        <v>80</v>
      </c>
      <c r="E339" s="130">
        <v>23.57</v>
      </c>
      <c r="F339" s="190"/>
      <c r="G339" s="131">
        <f>E339*F339</f>
        <v>0</v>
      </c>
      <c r="O339" s="125">
        <v>2</v>
      </c>
      <c r="AA339" s="101">
        <v>1</v>
      </c>
      <c r="AB339" s="101">
        <v>7</v>
      </c>
      <c r="AC339" s="101">
        <v>7</v>
      </c>
      <c r="AZ339" s="101">
        <v>2</v>
      </c>
      <c r="BA339" s="101">
        <f>IF(AZ339=1,G339,0)</f>
        <v>0</v>
      </c>
      <c r="BB339" s="101">
        <f>IF(AZ339=2,G339,0)</f>
        <v>0</v>
      </c>
      <c r="BC339" s="101">
        <f>IF(AZ339=3,G339,0)</f>
        <v>0</v>
      </c>
      <c r="BD339" s="101">
        <f>IF(AZ339=4,G339,0)</f>
        <v>0</v>
      </c>
      <c r="BE339" s="101">
        <f>IF(AZ339=5,G339,0)</f>
        <v>0</v>
      </c>
      <c r="CA339" s="132">
        <v>1</v>
      </c>
      <c r="CB339" s="132">
        <v>7</v>
      </c>
      <c r="CZ339" s="101">
        <v>7.1500000000000001E-3</v>
      </c>
    </row>
    <row r="340" spans="1:104" x14ac:dyDescent="0.2">
      <c r="A340" s="126">
        <v>162</v>
      </c>
      <c r="B340" s="127" t="s">
        <v>562</v>
      </c>
      <c r="C340" s="128" t="s">
        <v>563</v>
      </c>
      <c r="D340" s="129" t="s">
        <v>80</v>
      </c>
      <c r="E340" s="130">
        <v>24.041399999999999</v>
      </c>
      <c r="F340" s="190"/>
      <c r="G340" s="131">
        <f>E340*F340</f>
        <v>0</v>
      </c>
      <c r="O340" s="125">
        <v>2</v>
      </c>
      <c r="AA340" s="101">
        <v>3</v>
      </c>
      <c r="AB340" s="101">
        <v>7</v>
      </c>
      <c r="AC340" s="101">
        <v>597642010</v>
      </c>
      <c r="AZ340" s="101">
        <v>2</v>
      </c>
      <c r="BA340" s="101">
        <f>IF(AZ340=1,G340,0)</f>
        <v>0</v>
      </c>
      <c r="BB340" s="101">
        <f>IF(AZ340=2,G340,0)</f>
        <v>0</v>
      </c>
      <c r="BC340" s="101">
        <f>IF(AZ340=3,G340,0)</f>
        <v>0</v>
      </c>
      <c r="BD340" s="101">
        <f>IF(AZ340=4,G340,0)</f>
        <v>0</v>
      </c>
      <c r="BE340" s="101">
        <f>IF(AZ340=5,G340,0)</f>
        <v>0</v>
      </c>
      <c r="CA340" s="132">
        <v>3</v>
      </c>
      <c r="CB340" s="132">
        <v>7</v>
      </c>
      <c r="CZ340" s="101">
        <v>1.9199999999999998E-2</v>
      </c>
    </row>
    <row r="341" spans="1:104" x14ac:dyDescent="0.2">
      <c r="A341" s="133"/>
      <c r="B341" s="135"/>
      <c r="C341" s="237" t="s">
        <v>564</v>
      </c>
      <c r="D341" s="238"/>
      <c r="E341" s="136">
        <v>24.041399999999999</v>
      </c>
      <c r="F341" s="137"/>
      <c r="G341" s="138"/>
      <c r="M341" s="134" t="s">
        <v>564</v>
      </c>
      <c r="O341" s="125"/>
    </row>
    <row r="342" spans="1:104" x14ac:dyDescent="0.2">
      <c r="A342" s="126">
        <v>163</v>
      </c>
      <c r="B342" s="127" t="s">
        <v>565</v>
      </c>
      <c r="C342" s="128" t="s">
        <v>566</v>
      </c>
      <c r="D342" s="129" t="s">
        <v>54</v>
      </c>
      <c r="E342" s="130">
        <v>343.14318503999999</v>
      </c>
      <c r="F342" s="190"/>
      <c r="G342" s="131">
        <f>E342*F342</f>
        <v>0</v>
      </c>
      <c r="O342" s="125">
        <v>2</v>
      </c>
      <c r="AA342" s="101">
        <v>7</v>
      </c>
      <c r="AB342" s="101">
        <v>1002</v>
      </c>
      <c r="AC342" s="101">
        <v>5</v>
      </c>
      <c r="AZ342" s="101">
        <v>2</v>
      </c>
      <c r="BA342" s="101">
        <f>IF(AZ342=1,G342,0)</f>
        <v>0</v>
      </c>
      <c r="BB342" s="101">
        <f>IF(AZ342=2,G342,0)</f>
        <v>0</v>
      </c>
      <c r="BC342" s="101">
        <f>IF(AZ342=3,G342,0)</f>
        <v>0</v>
      </c>
      <c r="BD342" s="101">
        <f>IF(AZ342=4,G342,0)</f>
        <v>0</v>
      </c>
      <c r="BE342" s="101">
        <f>IF(AZ342=5,G342,0)</f>
        <v>0</v>
      </c>
      <c r="CA342" s="132">
        <v>7</v>
      </c>
      <c r="CB342" s="132">
        <v>1002</v>
      </c>
      <c r="CZ342" s="101">
        <v>0</v>
      </c>
    </row>
    <row r="343" spans="1:104" x14ac:dyDescent="0.2">
      <c r="A343" s="139"/>
      <c r="B343" s="140" t="s">
        <v>66</v>
      </c>
      <c r="C343" s="141" t="str">
        <f>CONCATENATE(B331," ",C331)</f>
        <v>771 Podlahy z dlaždic a obklady</v>
      </c>
      <c r="D343" s="142"/>
      <c r="E343" s="143"/>
      <c r="F343" s="144"/>
      <c r="G343" s="145">
        <f>SUM(G331:G342)</f>
        <v>0</v>
      </c>
      <c r="O343" s="125">
        <v>4</v>
      </c>
      <c r="BA343" s="146">
        <f>SUM(BA331:BA342)</f>
        <v>0</v>
      </c>
      <c r="BB343" s="146">
        <f>SUM(BB331:BB342)</f>
        <v>0</v>
      </c>
      <c r="BC343" s="146">
        <f>SUM(BC331:BC342)</f>
        <v>0</v>
      </c>
      <c r="BD343" s="146">
        <f>SUM(BD331:BD342)</f>
        <v>0</v>
      </c>
      <c r="BE343" s="146">
        <f>SUM(BE331:BE342)</f>
        <v>0</v>
      </c>
    </row>
    <row r="344" spans="1:104" x14ac:dyDescent="0.2">
      <c r="A344" s="118" t="s">
        <v>63</v>
      </c>
      <c r="B344" s="119" t="s">
        <v>567</v>
      </c>
      <c r="C344" s="120" t="s">
        <v>568</v>
      </c>
      <c r="D344" s="121"/>
      <c r="E344" s="122"/>
      <c r="F344" s="122"/>
      <c r="G344" s="123"/>
      <c r="H344" s="124"/>
      <c r="I344" s="124"/>
      <c r="O344" s="125">
        <v>1</v>
      </c>
    </row>
    <row r="345" spans="1:104" x14ac:dyDescent="0.2">
      <c r="A345" s="126">
        <v>164</v>
      </c>
      <c r="B345" s="127" t="s">
        <v>569</v>
      </c>
      <c r="C345" s="128" t="s">
        <v>570</v>
      </c>
      <c r="D345" s="129" t="s">
        <v>80</v>
      </c>
      <c r="E345" s="130">
        <v>124</v>
      </c>
      <c r="F345" s="190"/>
      <c r="G345" s="131">
        <f>E345*F345</f>
        <v>0</v>
      </c>
      <c r="O345" s="125">
        <v>2</v>
      </c>
      <c r="AA345" s="101">
        <v>1</v>
      </c>
      <c r="AB345" s="101">
        <v>7</v>
      </c>
      <c r="AC345" s="101">
        <v>7</v>
      </c>
      <c r="AZ345" s="101">
        <v>2</v>
      </c>
      <c r="BA345" s="101">
        <f>IF(AZ345=1,G345,0)</f>
        <v>0</v>
      </c>
      <c r="BB345" s="101">
        <f>IF(AZ345=2,G345,0)</f>
        <v>0</v>
      </c>
      <c r="BC345" s="101">
        <f>IF(AZ345=3,G345,0)</f>
        <v>0</v>
      </c>
      <c r="BD345" s="101">
        <f>IF(AZ345=4,G345,0)</f>
        <v>0</v>
      </c>
      <c r="BE345" s="101">
        <f>IF(AZ345=5,G345,0)</f>
        <v>0</v>
      </c>
      <c r="CA345" s="132">
        <v>1</v>
      </c>
      <c r="CB345" s="132">
        <v>7</v>
      </c>
      <c r="CZ345" s="101">
        <v>0</v>
      </c>
    </row>
    <row r="346" spans="1:104" ht="22.5" x14ac:dyDescent="0.2">
      <c r="A346" s="126">
        <v>165</v>
      </c>
      <c r="B346" s="127" t="s">
        <v>571</v>
      </c>
      <c r="C346" s="128" t="s">
        <v>572</v>
      </c>
      <c r="D346" s="129" t="s">
        <v>80</v>
      </c>
      <c r="E346" s="130">
        <v>124</v>
      </c>
      <c r="F346" s="190"/>
      <c r="G346" s="131">
        <f>E346*F346</f>
        <v>0</v>
      </c>
      <c r="O346" s="125">
        <v>2</v>
      </c>
      <c r="AA346" s="101">
        <v>1</v>
      </c>
      <c r="AB346" s="101">
        <v>7</v>
      </c>
      <c r="AC346" s="101">
        <v>7</v>
      </c>
      <c r="AZ346" s="101">
        <v>2</v>
      </c>
      <c r="BA346" s="101">
        <f>IF(AZ346=1,G346,0)</f>
        <v>0</v>
      </c>
      <c r="BB346" s="101">
        <f>IF(AZ346=2,G346,0)</f>
        <v>0</v>
      </c>
      <c r="BC346" s="101">
        <f>IF(AZ346=3,G346,0)</f>
        <v>0</v>
      </c>
      <c r="BD346" s="101">
        <f>IF(AZ346=4,G346,0)</f>
        <v>0</v>
      </c>
      <c r="BE346" s="101">
        <f>IF(AZ346=5,G346,0)</f>
        <v>0</v>
      </c>
      <c r="CA346" s="132">
        <v>1</v>
      </c>
      <c r="CB346" s="132">
        <v>7</v>
      </c>
      <c r="CZ346" s="101">
        <v>0</v>
      </c>
    </row>
    <row r="347" spans="1:104" x14ac:dyDescent="0.2">
      <c r="A347" s="133"/>
      <c r="B347" s="135"/>
      <c r="C347" s="237" t="s">
        <v>573</v>
      </c>
      <c r="D347" s="238"/>
      <c r="E347" s="136">
        <v>57</v>
      </c>
      <c r="F347" s="137"/>
      <c r="G347" s="138"/>
      <c r="M347" s="134" t="s">
        <v>573</v>
      </c>
      <c r="O347" s="125"/>
    </row>
    <row r="348" spans="1:104" x14ac:dyDescent="0.2">
      <c r="A348" s="133"/>
      <c r="B348" s="135"/>
      <c r="C348" s="237" t="s">
        <v>574</v>
      </c>
      <c r="D348" s="238"/>
      <c r="E348" s="136">
        <v>67</v>
      </c>
      <c r="F348" s="137"/>
      <c r="G348" s="138"/>
      <c r="M348" s="134" t="s">
        <v>574</v>
      </c>
      <c r="O348" s="125"/>
    </row>
    <row r="349" spans="1:104" x14ac:dyDescent="0.2">
      <c r="A349" s="126">
        <v>166</v>
      </c>
      <c r="B349" s="127" t="s">
        <v>575</v>
      </c>
      <c r="C349" s="128" t="s">
        <v>576</v>
      </c>
      <c r="D349" s="129" t="s">
        <v>80</v>
      </c>
      <c r="E349" s="130">
        <v>124</v>
      </c>
      <c r="F349" s="190"/>
      <c r="G349" s="131">
        <f>E349*F349</f>
        <v>0</v>
      </c>
      <c r="O349" s="125">
        <v>2</v>
      </c>
      <c r="AA349" s="101">
        <v>1</v>
      </c>
      <c r="AB349" s="101">
        <v>7</v>
      </c>
      <c r="AC349" s="101">
        <v>7</v>
      </c>
      <c r="AZ349" s="101">
        <v>2</v>
      </c>
      <c r="BA349" s="101">
        <f>IF(AZ349=1,G349,0)</f>
        <v>0</v>
      </c>
      <c r="BB349" s="101">
        <f>IF(AZ349=2,G349,0)</f>
        <v>0</v>
      </c>
      <c r="BC349" s="101">
        <f>IF(AZ349=3,G349,0)</f>
        <v>0</v>
      </c>
      <c r="BD349" s="101">
        <f>IF(AZ349=4,G349,0)</f>
        <v>0</v>
      </c>
      <c r="BE349" s="101">
        <f>IF(AZ349=5,G349,0)</f>
        <v>0</v>
      </c>
      <c r="CA349" s="132">
        <v>1</v>
      </c>
      <c r="CB349" s="132">
        <v>7</v>
      </c>
      <c r="CZ349" s="101">
        <v>2.5000000000000001E-4</v>
      </c>
    </row>
    <row r="350" spans="1:104" x14ac:dyDescent="0.2">
      <c r="A350" s="126">
        <v>167</v>
      </c>
      <c r="B350" s="127" t="s">
        <v>577</v>
      </c>
      <c r="C350" s="128" t="s">
        <v>578</v>
      </c>
      <c r="D350" s="129" t="s">
        <v>96</v>
      </c>
      <c r="E350" s="130">
        <v>107.88</v>
      </c>
      <c r="F350" s="190"/>
      <c r="G350" s="131">
        <f>E350*F350</f>
        <v>0</v>
      </c>
      <c r="O350" s="125">
        <v>2</v>
      </c>
      <c r="AA350" s="101">
        <v>1</v>
      </c>
      <c r="AB350" s="101">
        <v>7</v>
      </c>
      <c r="AC350" s="101">
        <v>7</v>
      </c>
      <c r="AZ350" s="101">
        <v>2</v>
      </c>
      <c r="BA350" s="101">
        <f>IF(AZ350=1,G350,0)</f>
        <v>0</v>
      </c>
      <c r="BB350" s="101">
        <f>IF(AZ350=2,G350,0)</f>
        <v>0</v>
      </c>
      <c r="BC350" s="101">
        <f>IF(AZ350=3,G350,0)</f>
        <v>0</v>
      </c>
      <c r="BD350" s="101">
        <f>IF(AZ350=4,G350,0)</f>
        <v>0</v>
      </c>
      <c r="BE350" s="101">
        <f>IF(AZ350=5,G350,0)</f>
        <v>0</v>
      </c>
      <c r="CA350" s="132">
        <v>1</v>
      </c>
      <c r="CB350" s="132">
        <v>7</v>
      </c>
      <c r="CZ350" s="101">
        <v>4.0000000000000003E-5</v>
      </c>
    </row>
    <row r="351" spans="1:104" x14ac:dyDescent="0.2">
      <c r="A351" s="133"/>
      <c r="B351" s="135"/>
      <c r="C351" s="237" t="s">
        <v>579</v>
      </c>
      <c r="D351" s="238"/>
      <c r="E351" s="136">
        <v>107.88</v>
      </c>
      <c r="F351" s="137"/>
      <c r="G351" s="138"/>
      <c r="M351" s="134" t="s">
        <v>579</v>
      </c>
      <c r="O351" s="125"/>
    </row>
    <row r="352" spans="1:104" x14ac:dyDescent="0.2">
      <c r="A352" s="126">
        <v>168</v>
      </c>
      <c r="B352" s="127" t="s">
        <v>580</v>
      </c>
      <c r="C352" s="128" t="s">
        <v>581</v>
      </c>
      <c r="D352" s="129" t="s">
        <v>80</v>
      </c>
      <c r="E352" s="130">
        <v>124</v>
      </c>
      <c r="F352" s="190"/>
      <c r="G352" s="131">
        <f>E352*F352</f>
        <v>0</v>
      </c>
      <c r="O352" s="125">
        <v>2</v>
      </c>
      <c r="AA352" s="101">
        <v>1</v>
      </c>
      <c r="AB352" s="101">
        <v>1</v>
      </c>
      <c r="AC352" s="101">
        <v>1</v>
      </c>
      <c r="AZ352" s="101">
        <v>2</v>
      </c>
      <c r="BA352" s="101">
        <f>IF(AZ352=1,G352,0)</f>
        <v>0</v>
      </c>
      <c r="BB352" s="101">
        <f>IF(AZ352=2,G352,0)</f>
        <v>0</v>
      </c>
      <c r="BC352" s="101">
        <f>IF(AZ352=3,G352,0)</f>
        <v>0</v>
      </c>
      <c r="BD352" s="101">
        <f>IF(AZ352=4,G352,0)</f>
        <v>0</v>
      </c>
      <c r="BE352" s="101">
        <f>IF(AZ352=5,G352,0)</f>
        <v>0</v>
      </c>
      <c r="CA352" s="132">
        <v>1</v>
      </c>
      <c r="CB352" s="132">
        <v>1</v>
      </c>
      <c r="CZ352" s="101">
        <v>0</v>
      </c>
    </row>
    <row r="353" spans="1:104" x14ac:dyDescent="0.2">
      <c r="A353" s="126">
        <v>169</v>
      </c>
      <c r="B353" s="127" t="s">
        <v>582</v>
      </c>
      <c r="C353" s="128" t="s">
        <v>583</v>
      </c>
      <c r="D353" s="129" t="s">
        <v>80</v>
      </c>
      <c r="E353" s="130">
        <v>127.72</v>
      </c>
      <c r="F353" s="190"/>
      <c r="G353" s="131">
        <f>E353*F353</f>
        <v>0</v>
      </c>
      <c r="O353" s="125">
        <v>2</v>
      </c>
      <c r="AA353" s="101">
        <v>3</v>
      </c>
      <c r="AB353" s="101">
        <v>7</v>
      </c>
      <c r="AC353" s="101">
        <v>28412252</v>
      </c>
      <c r="AZ353" s="101">
        <v>2</v>
      </c>
      <c r="BA353" s="101">
        <f>IF(AZ353=1,G353,0)</f>
        <v>0</v>
      </c>
      <c r="BB353" s="101">
        <f>IF(AZ353=2,G353,0)</f>
        <v>0</v>
      </c>
      <c r="BC353" s="101">
        <f>IF(AZ353=3,G353,0)</f>
        <v>0</v>
      </c>
      <c r="BD353" s="101">
        <f>IF(AZ353=4,G353,0)</f>
        <v>0</v>
      </c>
      <c r="BE353" s="101">
        <f>IF(AZ353=5,G353,0)</f>
        <v>0</v>
      </c>
      <c r="CA353" s="132">
        <v>3</v>
      </c>
      <c r="CB353" s="132">
        <v>7</v>
      </c>
      <c r="CZ353" s="101">
        <v>2.3E-3</v>
      </c>
    </row>
    <row r="354" spans="1:104" x14ac:dyDescent="0.2">
      <c r="A354" s="133"/>
      <c r="B354" s="135"/>
      <c r="C354" s="237" t="s">
        <v>584</v>
      </c>
      <c r="D354" s="238"/>
      <c r="E354" s="136">
        <v>127.72</v>
      </c>
      <c r="F354" s="137"/>
      <c r="G354" s="138"/>
      <c r="M354" s="134" t="s">
        <v>584</v>
      </c>
      <c r="O354" s="125"/>
    </row>
    <row r="355" spans="1:104" x14ac:dyDescent="0.2">
      <c r="A355" s="126">
        <v>170</v>
      </c>
      <c r="B355" s="127" t="s">
        <v>585</v>
      </c>
      <c r="C355" s="128" t="s">
        <v>586</v>
      </c>
      <c r="D355" s="129" t="s">
        <v>54</v>
      </c>
      <c r="E355" s="130">
        <v>1231.862128</v>
      </c>
      <c r="F355" s="190"/>
      <c r="G355" s="131">
        <f>E355*F355</f>
        <v>0</v>
      </c>
      <c r="O355" s="125">
        <v>2</v>
      </c>
      <c r="AA355" s="101">
        <v>7</v>
      </c>
      <c r="AB355" s="101">
        <v>1002</v>
      </c>
      <c r="AC355" s="101">
        <v>5</v>
      </c>
      <c r="AZ355" s="101">
        <v>2</v>
      </c>
      <c r="BA355" s="101">
        <f>IF(AZ355=1,G355,0)</f>
        <v>0</v>
      </c>
      <c r="BB355" s="101">
        <f>IF(AZ355=2,G355,0)</f>
        <v>0</v>
      </c>
      <c r="BC355" s="101">
        <f>IF(AZ355=3,G355,0)</f>
        <v>0</v>
      </c>
      <c r="BD355" s="101">
        <f>IF(AZ355=4,G355,0)</f>
        <v>0</v>
      </c>
      <c r="BE355" s="101">
        <f>IF(AZ355=5,G355,0)</f>
        <v>0</v>
      </c>
      <c r="CA355" s="132">
        <v>7</v>
      </c>
      <c r="CB355" s="132">
        <v>1002</v>
      </c>
      <c r="CZ355" s="101">
        <v>0</v>
      </c>
    </row>
    <row r="356" spans="1:104" x14ac:dyDescent="0.2">
      <c r="A356" s="139"/>
      <c r="B356" s="140" t="s">
        <v>66</v>
      </c>
      <c r="C356" s="141" t="str">
        <f>CONCATENATE(B344," ",C344)</f>
        <v>776 Podlahy povlakové</v>
      </c>
      <c r="D356" s="142"/>
      <c r="E356" s="143"/>
      <c r="F356" s="144"/>
      <c r="G356" s="145">
        <f>SUM(G344:G355)</f>
        <v>0</v>
      </c>
      <c r="O356" s="125">
        <v>4</v>
      </c>
      <c r="BA356" s="146">
        <f>SUM(BA344:BA355)</f>
        <v>0</v>
      </c>
      <c r="BB356" s="146">
        <f>SUM(BB344:BB355)</f>
        <v>0</v>
      </c>
      <c r="BC356" s="146">
        <f>SUM(BC344:BC355)</f>
        <v>0</v>
      </c>
      <c r="BD356" s="146">
        <f>SUM(BD344:BD355)</f>
        <v>0</v>
      </c>
      <c r="BE356" s="146">
        <f>SUM(BE344:BE355)</f>
        <v>0</v>
      </c>
    </row>
    <row r="357" spans="1:104" x14ac:dyDescent="0.2">
      <c r="A357" s="118" t="s">
        <v>63</v>
      </c>
      <c r="B357" s="119" t="s">
        <v>587</v>
      </c>
      <c r="C357" s="120" t="s">
        <v>588</v>
      </c>
      <c r="D357" s="121"/>
      <c r="E357" s="122"/>
      <c r="F357" s="122"/>
      <c r="G357" s="123"/>
      <c r="H357" s="124"/>
      <c r="I357" s="124"/>
      <c r="O357" s="125">
        <v>1</v>
      </c>
    </row>
    <row r="358" spans="1:104" x14ac:dyDescent="0.2">
      <c r="A358" s="126">
        <v>171</v>
      </c>
      <c r="B358" s="127" t="s">
        <v>589</v>
      </c>
      <c r="C358" s="128" t="s">
        <v>590</v>
      </c>
      <c r="D358" s="129" t="s">
        <v>80</v>
      </c>
      <c r="E358" s="130">
        <v>77.111999999999995</v>
      </c>
      <c r="F358" s="190"/>
      <c r="G358" s="131">
        <f>E358*F358</f>
        <v>0</v>
      </c>
      <c r="O358" s="125">
        <v>2</v>
      </c>
      <c r="AA358" s="101">
        <v>1</v>
      </c>
      <c r="AB358" s="101">
        <v>7</v>
      </c>
      <c r="AC358" s="101">
        <v>7</v>
      </c>
      <c r="AZ358" s="101">
        <v>2</v>
      </c>
      <c r="BA358" s="101">
        <f>IF(AZ358=1,G358,0)</f>
        <v>0</v>
      </c>
      <c r="BB358" s="101">
        <f>IF(AZ358=2,G358,0)</f>
        <v>0</v>
      </c>
      <c r="BC358" s="101">
        <f>IF(AZ358=3,G358,0)</f>
        <v>0</v>
      </c>
      <c r="BD358" s="101">
        <f>IF(AZ358=4,G358,0)</f>
        <v>0</v>
      </c>
      <c r="BE358" s="101">
        <f>IF(AZ358=5,G358,0)</f>
        <v>0</v>
      </c>
      <c r="CA358" s="132">
        <v>1</v>
      </c>
      <c r="CB358" s="132">
        <v>7</v>
      </c>
      <c r="CZ358" s="101">
        <v>2.1000000000000001E-4</v>
      </c>
    </row>
    <row r="359" spans="1:104" x14ac:dyDescent="0.2">
      <c r="A359" s="126">
        <v>172</v>
      </c>
      <c r="B359" s="127" t="s">
        <v>591</v>
      </c>
      <c r="C359" s="128" t="s">
        <v>592</v>
      </c>
      <c r="D359" s="129" t="s">
        <v>80</v>
      </c>
      <c r="E359" s="130">
        <v>77.111999999999995</v>
      </c>
      <c r="F359" s="190"/>
      <c r="G359" s="131">
        <f>E359*F359</f>
        <v>0</v>
      </c>
      <c r="O359" s="125">
        <v>2</v>
      </c>
      <c r="AA359" s="101">
        <v>1</v>
      </c>
      <c r="AB359" s="101">
        <v>7</v>
      </c>
      <c r="AC359" s="101">
        <v>7</v>
      </c>
      <c r="AZ359" s="101">
        <v>2</v>
      </c>
      <c r="BA359" s="101">
        <f>IF(AZ359=1,G359,0)</f>
        <v>0</v>
      </c>
      <c r="BB359" s="101">
        <f>IF(AZ359=2,G359,0)</f>
        <v>0</v>
      </c>
      <c r="BC359" s="101">
        <f>IF(AZ359=3,G359,0)</f>
        <v>0</v>
      </c>
      <c r="BD359" s="101">
        <f>IF(AZ359=4,G359,0)</f>
        <v>0</v>
      </c>
      <c r="BE359" s="101">
        <f>IF(AZ359=5,G359,0)</f>
        <v>0</v>
      </c>
      <c r="CA359" s="132">
        <v>1</v>
      </c>
      <c r="CB359" s="132">
        <v>7</v>
      </c>
      <c r="CZ359" s="101">
        <v>3.81E-3</v>
      </c>
    </row>
    <row r="360" spans="1:104" x14ac:dyDescent="0.2">
      <c r="A360" s="133"/>
      <c r="B360" s="135"/>
      <c r="C360" s="237" t="s">
        <v>555</v>
      </c>
      <c r="D360" s="238"/>
      <c r="E360" s="136">
        <v>0</v>
      </c>
      <c r="F360" s="137"/>
      <c r="G360" s="138"/>
      <c r="M360" s="134" t="s">
        <v>555</v>
      </c>
      <c r="O360" s="125"/>
    </row>
    <row r="361" spans="1:104" x14ac:dyDescent="0.2">
      <c r="A361" s="133"/>
      <c r="B361" s="135"/>
      <c r="C361" s="237" t="s">
        <v>593</v>
      </c>
      <c r="D361" s="238"/>
      <c r="E361" s="136">
        <v>13.896000000000001</v>
      </c>
      <c r="F361" s="137"/>
      <c r="G361" s="138"/>
      <c r="M361" s="134" t="s">
        <v>593</v>
      </c>
      <c r="O361" s="125"/>
    </row>
    <row r="362" spans="1:104" x14ac:dyDescent="0.2">
      <c r="A362" s="133"/>
      <c r="B362" s="135"/>
      <c r="C362" s="237" t="s">
        <v>557</v>
      </c>
      <c r="D362" s="238"/>
      <c r="E362" s="136">
        <v>0</v>
      </c>
      <c r="F362" s="137"/>
      <c r="G362" s="138"/>
      <c r="M362" s="134" t="s">
        <v>557</v>
      </c>
      <c r="O362" s="125"/>
    </row>
    <row r="363" spans="1:104" x14ac:dyDescent="0.2">
      <c r="A363" s="133"/>
      <c r="B363" s="135"/>
      <c r="C363" s="237" t="s">
        <v>594</v>
      </c>
      <c r="D363" s="238"/>
      <c r="E363" s="136">
        <v>13.896000000000001</v>
      </c>
      <c r="F363" s="137"/>
      <c r="G363" s="138"/>
      <c r="M363" s="134" t="s">
        <v>594</v>
      </c>
      <c r="O363" s="125"/>
    </row>
    <row r="364" spans="1:104" x14ac:dyDescent="0.2">
      <c r="A364" s="133"/>
      <c r="B364" s="135"/>
      <c r="C364" s="237" t="s">
        <v>595</v>
      </c>
      <c r="D364" s="238"/>
      <c r="E364" s="136">
        <v>13.896000000000001</v>
      </c>
      <c r="F364" s="137"/>
      <c r="G364" s="138"/>
      <c r="M364" s="134" t="s">
        <v>595</v>
      </c>
      <c r="O364" s="125"/>
    </row>
    <row r="365" spans="1:104" x14ac:dyDescent="0.2">
      <c r="A365" s="133"/>
      <c r="B365" s="135"/>
      <c r="C365" s="237" t="s">
        <v>596</v>
      </c>
      <c r="D365" s="238"/>
      <c r="E365" s="136">
        <v>0</v>
      </c>
      <c r="F365" s="137"/>
      <c r="G365" s="138"/>
      <c r="M365" s="134" t="s">
        <v>596</v>
      </c>
      <c r="O365" s="125"/>
    </row>
    <row r="366" spans="1:104" x14ac:dyDescent="0.2">
      <c r="A366" s="133"/>
      <c r="B366" s="135"/>
      <c r="C366" s="237" t="s">
        <v>597</v>
      </c>
      <c r="D366" s="238"/>
      <c r="E366" s="136">
        <v>17.712</v>
      </c>
      <c r="F366" s="137"/>
      <c r="G366" s="138"/>
      <c r="M366" s="134" t="s">
        <v>597</v>
      </c>
      <c r="O366" s="125"/>
    </row>
    <row r="367" spans="1:104" x14ac:dyDescent="0.2">
      <c r="A367" s="133"/>
      <c r="B367" s="135"/>
      <c r="C367" s="237" t="s">
        <v>598</v>
      </c>
      <c r="D367" s="238"/>
      <c r="E367" s="136">
        <v>17.712</v>
      </c>
      <c r="F367" s="137"/>
      <c r="G367" s="138"/>
      <c r="M367" s="134" t="s">
        <v>598</v>
      </c>
      <c r="O367" s="125"/>
    </row>
    <row r="368" spans="1:104" x14ac:dyDescent="0.2">
      <c r="A368" s="126">
        <v>173</v>
      </c>
      <c r="B368" s="127" t="s">
        <v>599</v>
      </c>
      <c r="C368" s="128" t="s">
        <v>600</v>
      </c>
      <c r="D368" s="129" t="s">
        <v>80</v>
      </c>
      <c r="E368" s="130">
        <v>78.654200000000003</v>
      </c>
      <c r="F368" s="190"/>
      <c r="G368" s="131">
        <f>E368*F368</f>
        <v>0</v>
      </c>
      <c r="O368" s="125">
        <v>2</v>
      </c>
      <c r="AA368" s="101">
        <v>3</v>
      </c>
      <c r="AB368" s="101">
        <v>7</v>
      </c>
      <c r="AC368" s="101">
        <v>597813535</v>
      </c>
      <c r="AZ368" s="101">
        <v>2</v>
      </c>
      <c r="BA368" s="101">
        <f>IF(AZ368=1,G368,0)</f>
        <v>0</v>
      </c>
      <c r="BB368" s="101">
        <f>IF(AZ368=2,G368,0)</f>
        <v>0</v>
      </c>
      <c r="BC368" s="101">
        <f>IF(AZ368=3,G368,0)</f>
        <v>0</v>
      </c>
      <c r="BD368" s="101">
        <f>IF(AZ368=4,G368,0)</f>
        <v>0</v>
      </c>
      <c r="BE368" s="101">
        <f>IF(AZ368=5,G368,0)</f>
        <v>0</v>
      </c>
      <c r="CA368" s="132">
        <v>3</v>
      </c>
      <c r="CB368" s="132">
        <v>7</v>
      </c>
      <c r="CZ368" s="101">
        <v>1.0500000000000001E-2</v>
      </c>
    </row>
    <row r="369" spans="1:104" x14ac:dyDescent="0.2">
      <c r="A369" s="133"/>
      <c r="B369" s="135"/>
      <c r="C369" s="237" t="s">
        <v>601</v>
      </c>
      <c r="D369" s="238"/>
      <c r="E369" s="136">
        <v>78.654200000000003</v>
      </c>
      <c r="F369" s="137"/>
      <c r="G369" s="138"/>
      <c r="M369" s="134" t="s">
        <v>601</v>
      </c>
      <c r="O369" s="125"/>
    </row>
    <row r="370" spans="1:104" x14ac:dyDescent="0.2">
      <c r="A370" s="126">
        <v>174</v>
      </c>
      <c r="B370" s="127" t="s">
        <v>602</v>
      </c>
      <c r="C370" s="128" t="s">
        <v>603</v>
      </c>
      <c r="D370" s="129" t="s">
        <v>54</v>
      </c>
      <c r="E370" s="130">
        <v>866.40558480000004</v>
      </c>
      <c r="F370" s="190"/>
      <c r="G370" s="131">
        <f>E370*F370</f>
        <v>0</v>
      </c>
      <c r="O370" s="125">
        <v>2</v>
      </c>
      <c r="AA370" s="101">
        <v>7</v>
      </c>
      <c r="AB370" s="101">
        <v>1002</v>
      </c>
      <c r="AC370" s="101">
        <v>5</v>
      </c>
      <c r="AZ370" s="101">
        <v>2</v>
      </c>
      <c r="BA370" s="101">
        <f>IF(AZ370=1,G370,0)</f>
        <v>0</v>
      </c>
      <c r="BB370" s="101">
        <f>IF(AZ370=2,G370,0)</f>
        <v>0</v>
      </c>
      <c r="BC370" s="101">
        <f>IF(AZ370=3,G370,0)</f>
        <v>0</v>
      </c>
      <c r="BD370" s="101">
        <f>IF(AZ370=4,G370,0)</f>
        <v>0</v>
      </c>
      <c r="BE370" s="101">
        <f>IF(AZ370=5,G370,0)</f>
        <v>0</v>
      </c>
      <c r="CA370" s="132">
        <v>7</v>
      </c>
      <c r="CB370" s="132">
        <v>1002</v>
      </c>
      <c r="CZ370" s="101">
        <v>0</v>
      </c>
    </row>
    <row r="371" spans="1:104" x14ac:dyDescent="0.2">
      <c r="A371" s="139"/>
      <c r="B371" s="140" t="s">
        <v>66</v>
      </c>
      <c r="C371" s="141" t="str">
        <f>CONCATENATE(B357," ",C357)</f>
        <v>781 Obklady keramické</v>
      </c>
      <c r="D371" s="142"/>
      <c r="E371" s="143"/>
      <c r="F371" s="144"/>
      <c r="G371" s="145">
        <f>SUM(G357:G370)</f>
        <v>0</v>
      </c>
      <c r="O371" s="125">
        <v>4</v>
      </c>
      <c r="BA371" s="146">
        <f>SUM(BA357:BA370)</f>
        <v>0</v>
      </c>
      <c r="BB371" s="146">
        <f>SUM(BB357:BB370)</f>
        <v>0</v>
      </c>
      <c r="BC371" s="146">
        <f>SUM(BC357:BC370)</f>
        <v>0</v>
      </c>
      <c r="BD371" s="146">
        <f>SUM(BD357:BD370)</f>
        <v>0</v>
      </c>
      <c r="BE371" s="146">
        <f>SUM(BE357:BE370)</f>
        <v>0</v>
      </c>
    </row>
    <row r="372" spans="1:104" x14ac:dyDescent="0.2">
      <c r="A372" s="118" t="s">
        <v>63</v>
      </c>
      <c r="B372" s="119" t="s">
        <v>604</v>
      </c>
      <c r="C372" s="120" t="s">
        <v>605</v>
      </c>
      <c r="D372" s="121"/>
      <c r="E372" s="122"/>
      <c r="F372" s="122"/>
      <c r="G372" s="123"/>
      <c r="H372" s="124"/>
      <c r="I372" s="124"/>
      <c r="O372" s="125">
        <v>1</v>
      </c>
    </row>
    <row r="373" spans="1:104" x14ac:dyDescent="0.2">
      <c r="A373" s="126">
        <v>175</v>
      </c>
      <c r="B373" s="127" t="s">
        <v>606</v>
      </c>
      <c r="C373" s="128" t="s">
        <v>607</v>
      </c>
      <c r="D373" s="129" t="s">
        <v>80</v>
      </c>
      <c r="E373" s="130">
        <v>73.12</v>
      </c>
      <c r="F373" s="190"/>
      <c r="G373" s="131">
        <f>E373*F373</f>
        <v>0</v>
      </c>
      <c r="O373" s="125">
        <v>2</v>
      </c>
      <c r="AA373" s="101">
        <v>1</v>
      </c>
      <c r="AB373" s="101">
        <v>7</v>
      </c>
      <c r="AC373" s="101">
        <v>7</v>
      </c>
      <c r="AZ373" s="101">
        <v>2</v>
      </c>
      <c r="BA373" s="101">
        <f>IF(AZ373=1,G373,0)</f>
        <v>0</v>
      </c>
      <c r="BB373" s="101">
        <f>IF(AZ373=2,G373,0)</f>
        <v>0</v>
      </c>
      <c r="BC373" s="101">
        <f>IF(AZ373=3,G373,0)</f>
        <v>0</v>
      </c>
      <c r="BD373" s="101">
        <f>IF(AZ373=4,G373,0)</f>
        <v>0</v>
      </c>
      <c r="BE373" s="101">
        <f>IF(AZ373=5,G373,0)</f>
        <v>0</v>
      </c>
      <c r="CA373" s="132">
        <v>1</v>
      </c>
      <c r="CB373" s="132">
        <v>7</v>
      </c>
      <c r="CZ373" s="101">
        <v>3.1E-4</v>
      </c>
    </row>
    <row r="374" spans="1:104" x14ac:dyDescent="0.2">
      <c r="A374" s="126">
        <v>176</v>
      </c>
      <c r="B374" s="127" t="s">
        <v>608</v>
      </c>
      <c r="C374" s="128" t="s">
        <v>609</v>
      </c>
      <c r="D374" s="129" t="s">
        <v>80</v>
      </c>
      <c r="E374" s="130">
        <v>73.12</v>
      </c>
      <c r="F374" s="190"/>
      <c r="G374" s="131">
        <f>E374*F374</f>
        <v>0</v>
      </c>
      <c r="O374" s="125">
        <v>2</v>
      </c>
      <c r="AA374" s="101">
        <v>1</v>
      </c>
      <c r="AB374" s="101">
        <v>7</v>
      </c>
      <c r="AC374" s="101">
        <v>7</v>
      </c>
      <c r="AZ374" s="101">
        <v>2</v>
      </c>
      <c r="BA374" s="101">
        <f>IF(AZ374=1,G374,0)</f>
        <v>0</v>
      </c>
      <c r="BB374" s="101">
        <f>IF(AZ374=2,G374,0)</f>
        <v>0</v>
      </c>
      <c r="BC374" s="101">
        <f>IF(AZ374=3,G374,0)</f>
        <v>0</v>
      </c>
      <c r="BD374" s="101">
        <f>IF(AZ374=4,G374,0)</f>
        <v>0</v>
      </c>
      <c r="BE374" s="101">
        <f>IF(AZ374=5,G374,0)</f>
        <v>0</v>
      </c>
      <c r="CA374" s="132">
        <v>1</v>
      </c>
      <c r="CB374" s="132">
        <v>7</v>
      </c>
      <c r="CZ374" s="101">
        <v>3.1E-4</v>
      </c>
    </row>
    <row r="375" spans="1:104" x14ac:dyDescent="0.2">
      <c r="A375" s="133"/>
      <c r="B375" s="135"/>
      <c r="C375" s="237" t="s">
        <v>610</v>
      </c>
      <c r="D375" s="238"/>
      <c r="E375" s="136">
        <v>66.959999999999994</v>
      </c>
      <c r="F375" s="137"/>
      <c r="G375" s="138"/>
      <c r="M375" s="134" t="s">
        <v>610</v>
      </c>
      <c r="O375" s="125"/>
    </row>
    <row r="376" spans="1:104" x14ac:dyDescent="0.2">
      <c r="A376" s="133"/>
      <c r="B376" s="135"/>
      <c r="C376" s="237" t="s">
        <v>611</v>
      </c>
      <c r="D376" s="238"/>
      <c r="E376" s="136">
        <v>6.16</v>
      </c>
      <c r="F376" s="137"/>
      <c r="G376" s="138"/>
      <c r="M376" s="134" t="s">
        <v>611</v>
      </c>
      <c r="O376" s="125"/>
    </row>
    <row r="377" spans="1:104" x14ac:dyDescent="0.2">
      <c r="A377" s="126">
        <v>177</v>
      </c>
      <c r="B377" s="127" t="s">
        <v>612</v>
      </c>
      <c r="C377" s="128" t="s">
        <v>613</v>
      </c>
      <c r="D377" s="129" t="s">
        <v>80</v>
      </c>
      <c r="E377" s="130">
        <v>123.68</v>
      </c>
      <c r="F377" s="190"/>
      <c r="G377" s="131">
        <f>E377*F377</f>
        <v>0</v>
      </c>
      <c r="O377" s="125">
        <v>2</v>
      </c>
      <c r="AA377" s="101">
        <v>1</v>
      </c>
      <c r="AB377" s="101">
        <v>7</v>
      </c>
      <c r="AC377" s="101">
        <v>7</v>
      </c>
      <c r="AZ377" s="101">
        <v>2</v>
      </c>
      <c r="BA377" s="101">
        <f>IF(AZ377=1,G377,0)</f>
        <v>0</v>
      </c>
      <c r="BB377" s="101">
        <f>IF(AZ377=2,G377,0)</f>
        <v>0</v>
      </c>
      <c r="BC377" s="101">
        <f>IF(AZ377=3,G377,0)</f>
        <v>0</v>
      </c>
      <c r="BD377" s="101">
        <f>IF(AZ377=4,G377,0)</f>
        <v>0</v>
      </c>
      <c r="BE377" s="101">
        <f>IF(AZ377=5,G377,0)</f>
        <v>0</v>
      </c>
      <c r="CA377" s="132">
        <v>1</v>
      </c>
      <c r="CB377" s="132">
        <v>7</v>
      </c>
      <c r="CZ377" s="101">
        <v>3.4000000000000002E-4</v>
      </c>
    </row>
    <row r="378" spans="1:104" x14ac:dyDescent="0.2">
      <c r="A378" s="133"/>
      <c r="B378" s="135"/>
      <c r="C378" s="237" t="s">
        <v>614</v>
      </c>
      <c r="D378" s="238"/>
      <c r="E378" s="136">
        <v>22.2</v>
      </c>
      <c r="F378" s="137"/>
      <c r="G378" s="138"/>
      <c r="M378" s="134" t="s">
        <v>614</v>
      </c>
      <c r="O378" s="125"/>
    </row>
    <row r="379" spans="1:104" x14ac:dyDescent="0.2">
      <c r="A379" s="133"/>
      <c r="B379" s="135"/>
      <c r="C379" s="237" t="s">
        <v>615</v>
      </c>
      <c r="D379" s="238"/>
      <c r="E379" s="136">
        <v>36.799999999999997</v>
      </c>
      <c r="F379" s="137"/>
      <c r="G379" s="138"/>
      <c r="M379" s="134" t="s">
        <v>615</v>
      </c>
      <c r="O379" s="125"/>
    </row>
    <row r="380" spans="1:104" x14ac:dyDescent="0.2">
      <c r="A380" s="133"/>
      <c r="B380" s="135"/>
      <c r="C380" s="237" t="s">
        <v>616</v>
      </c>
      <c r="D380" s="238"/>
      <c r="E380" s="136">
        <v>64.680000000000007</v>
      </c>
      <c r="F380" s="137"/>
      <c r="G380" s="138"/>
      <c r="M380" s="134" t="s">
        <v>616</v>
      </c>
      <c r="O380" s="125"/>
    </row>
    <row r="381" spans="1:104" ht="22.5" x14ac:dyDescent="0.2">
      <c r="A381" s="126">
        <v>178</v>
      </c>
      <c r="B381" s="127" t="s">
        <v>617</v>
      </c>
      <c r="C381" s="128" t="s">
        <v>618</v>
      </c>
      <c r="D381" s="129" t="s">
        <v>80</v>
      </c>
      <c r="E381" s="130">
        <v>142.56</v>
      </c>
      <c r="F381" s="190"/>
      <c r="G381" s="131">
        <f>E381*F381</f>
        <v>0</v>
      </c>
      <c r="O381" s="125">
        <v>2</v>
      </c>
      <c r="AA381" s="101">
        <v>1</v>
      </c>
      <c r="AB381" s="101">
        <v>7</v>
      </c>
      <c r="AC381" s="101">
        <v>7</v>
      </c>
      <c r="AZ381" s="101">
        <v>2</v>
      </c>
      <c r="BA381" s="101">
        <f>IF(AZ381=1,G381,0)</f>
        <v>0</v>
      </c>
      <c r="BB381" s="101">
        <f>IF(AZ381=2,G381,0)</f>
        <v>0</v>
      </c>
      <c r="BC381" s="101">
        <f>IF(AZ381=3,G381,0)</f>
        <v>0</v>
      </c>
      <c r="BD381" s="101">
        <f>IF(AZ381=4,G381,0)</f>
        <v>0</v>
      </c>
      <c r="BE381" s="101">
        <f>IF(AZ381=5,G381,0)</f>
        <v>0</v>
      </c>
      <c r="CA381" s="132">
        <v>1</v>
      </c>
      <c r="CB381" s="132">
        <v>7</v>
      </c>
      <c r="CZ381" s="101">
        <v>1.6000000000000001E-4</v>
      </c>
    </row>
    <row r="382" spans="1:104" x14ac:dyDescent="0.2">
      <c r="A382" s="133"/>
      <c r="B382" s="135"/>
      <c r="C382" s="237" t="s">
        <v>619</v>
      </c>
      <c r="D382" s="238"/>
      <c r="E382" s="136">
        <v>142.56</v>
      </c>
      <c r="F382" s="137"/>
      <c r="G382" s="138"/>
      <c r="M382" s="134" t="s">
        <v>619</v>
      </c>
      <c r="O382" s="125"/>
    </row>
    <row r="383" spans="1:104" x14ac:dyDescent="0.2">
      <c r="A383" s="126">
        <v>179</v>
      </c>
      <c r="B383" s="127" t="s">
        <v>620</v>
      </c>
      <c r="C383" s="128" t="s">
        <v>621</v>
      </c>
      <c r="D383" s="129" t="s">
        <v>80</v>
      </c>
      <c r="E383" s="130">
        <v>305.76</v>
      </c>
      <c r="F383" s="190"/>
      <c r="G383" s="131">
        <f>E383*F383</f>
        <v>0</v>
      </c>
      <c r="O383" s="125">
        <v>2</v>
      </c>
      <c r="AA383" s="101">
        <v>1</v>
      </c>
      <c r="AB383" s="101">
        <v>7</v>
      </c>
      <c r="AC383" s="101">
        <v>7</v>
      </c>
      <c r="AZ383" s="101">
        <v>2</v>
      </c>
      <c r="BA383" s="101">
        <f>IF(AZ383=1,G383,0)</f>
        <v>0</v>
      </c>
      <c r="BB383" s="101">
        <f>IF(AZ383=2,G383,0)</f>
        <v>0</v>
      </c>
      <c r="BC383" s="101">
        <f>IF(AZ383=3,G383,0)</f>
        <v>0</v>
      </c>
      <c r="BD383" s="101">
        <f>IF(AZ383=4,G383,0)</f>
        <v>0</v>
      </c>
      <c r="BE383" s="101">
        <f>IF(AZ383=5,G383,0)</f>
        <v>0</v>
      </c>
      <c r="CA383" s="132">
        <v>1</v>
      </c>
      <c r="CB383" s="132">
        <v>7</v>
      </c>
      <c r="CZ383" s="101">
        <v>2.5000000000000001E-4</v>
      </c>
    </row>
    <row r="384" spans="1:104" x14ac:dyDescent="0.2">
      <c r="A384" s="139"/>
      <c r="B384" s="140" t="s">
        <v>66</v>
      </c>
      <c r="C384" s="141" t="str">
        <f>CONCATENATE(B372," ",C372)</f>
        <v>783 Nátěry</v>
      </c>
      <c r="D384" s="142"/>
      <c r="E384" s="143"/>
      <c r="F384" s="144"/>
      <c r="G384" s="145">
        <f>SUM(G372:G383)</f>
        <v>0</v>
      </c>
      <c r="O384" s="125">
        <v>4</v>
      </c>
      <c r="BA384" s="146">
        <f>SUM(BA372:BA383)</f>
        <v>0</v>
      </c>
      <c r="BB384" s="146">
        <f>SUM(BB372:BB383)</f>
        <v>0</v>
      </c>
      <c r="BC384" s="146">
        <f>SUM(BC372:BC383)</f>
        <v>0</v>
      </c>
      <c r="BD384" s="146">
        <f>SUM(BD372:BD383)</f>
        <v>0</v>
      </c>
      <c r="BE384" s="146">
        <f>SUM(BE372:BE383)</f>
        <v>0</v>
      </c>
    </row>
    <row r="385" spans="1:104" x14ac:dyDescent="0.2">
      <c r="A385" s="118" t="s">
        <v>63</v>
      </c>
      <c r="B385" s="119" t="s">
        <v>622</v>
      </c>
      <c r="C385" s="120" t="s">
        <v>623</v>
      </c>
      <c r="D385" s="121"/>
      <c r="E385" s="122"/>
      <c r="F385" s="122"/>
      <c r="G385" s="123"/>
      <c r="H385" s="124"/>
      <c r="I385" s="124"/>
      <c r="O385" s="125">
        <v>1</v>
      </c>
    </row>
    <row r="386" spans="1:104" x14ac:dyDescent="0.2">
      <c r="A386" s="126">
        <v>180</v>
      </c>
      <c r="B386" s="127" t="s">
        <v>624</v>
      </c>
      <c r="C386" s="128" t="s">
        <v>625</v>
      </c>
      <c r="D386" s="129" t="s">
        <v>80</v>
      </c>
      <c r="E386" s="130">
        <v>106.6</v>
      </c>
      <c r="F386" s="190"/>
      <c r="G386" s="131">
        <f>E386*F386</f>
        <v>0</v>
      </c>
      <c r="O386" s="125">
        <v>2</v>
      </c>
      <c r="AA386" s="101">
        <v>1</v>
      </c>
      <c r="AB386" s="101">
        <v>7</v>
      </c>
      <c r="AC386" s="101">
        <v>7</v>
      </c>
      <c r="AZ386" s="101">
        <v>2</v>
      </c>
      <c r="BA386" s="101">
        <f>IF(AZ386=1,G386,0)</f>
        <v>0</v>
      </c>
      <c r="BB386" s="101">
        <f>IF(AZ386=2,G386,0)</f>
        <v>0</v>
      </c>
      <c r="BC386" s="101">
        <f>IF(AZ386=3,G386,0)</f>
        <v>0</v>
      </c>
      <c r="BD386" s="101">
        <f>IF(AZ386=4,G386,0)</f>
        <v>0</v>
      </c>
      <c r="BE386" s="101">
        <f>IF(AZ386=5,G386,0)</f>
        <v>0</v>
      </c>
      <c r="CA386" s="132">
        <v>1</v>
      </c>
      <c r="CB386" s="132">
        <v>7</v>
      </c>
      <c r="CZ386" s="101">
        <v>0</v>
      </c>
    </row>
    <row r="387" spans="1:104" x14ac:dyDescent="0.2">
      <c r="A387" s="126">
        <v>181</v>
      </c>
      <c r="B387" s="127" t="s">
        <v>626</v>
      </c>
      <c r="C387" s="128" t="s">
        <v>627</v>
      </c>
      <c r="D387" s="129" t="s">
        <v>80</v>
      </c>
      <c r="E387" s="130">
        <v>319.90519999999998</v>
      </c>
      <c r="F387" s="190"/>
      <c r="G387" s="131">
        <f>E387*F387</f>
        <v>0</v>
      </c>
      <c r="O387" s="125">
        <v>2</v>
      </c>
      <c r="AA387" s="101">
        <v>1</v>
      </c>
      <c r="AB387" s="101">
        <v>7</v>
      </c>
      <c r="AC387" s="101">
        <v>7</v>
      </c>
      <c r="AZ387" s="101">
        <v>2</v>
      </c>
      <c r="BA387" s="101">
        <f>IF(AZ387=1,G387,0)</f>
        <v>0</v>
      </c>
      <c r="BB387" s="101">
        <f>IF(AZ387=2,G387,0)</f>
        <v>0</v>
      </c>
      <c r="BC387" s="101">
        <f>IF(AZ387=3,G387,0)</f>
        <v>0</v>
      </c>
      <c r="BD387" s="101">
        <f>IF(AZ387=4,G387,0)</f>
        <v>0</v>
      </c>
      <c r="BE387" s="101">
        <f>IF(AZ387=5,G387,0)</f>
        <v>0</v>
      </c>
      <c r="CA387" s="132">
        <v>1</v>
      </c>
      <c r="CB387" s="132">
        <v>7</v>
      </c>
      <c r="CZ387" s="101">
        <v>2.7E-4</v>
      </c>
    </row>
    <row r="388" spans="1:104" x14ac:dyDescent="0.2">
      <c r="A388" s="126">
        <v>182</v>
      </c>
      <c r="B388" s="127" t="s">
        <v>628</v>
      </c>
      <c r="C388" s="128" t="s">
        <v>629</v>
      </c>
      <c r="D388" s="129" t="s">
        <v>80</v>
      </c>
      <c r="E388" s="130">
        <v>110.9</v>
      </c>
      <c r="F388" s="190"/>
      <c r="G388" s="131">
        <f>E388*F388</f>
        <v>0</v>
      </c>
      <c r="O388" s="125">
        <v>2</v>
      </c>
      <c r="AA388" s="101">
        <v>1</v>
      </c>
      <c r="AB388" s="101">
        <v>7</v>
      </c>
      <c r="AC388" s="101">
        <v>7</v>
      </c>
      <c r="AZ388" s="101">
        <v>2</v>
      </c>
      <c r="BA388" s="101">
        <f>IF(AZ388=1,G388,0)</f>
        <v>0</v>
      </c>
      <c r="BB388" s="101">
        <f>IF(AZ388=2,G388,0)</f>
        <v>0</v>
      </c>
      <c r="BC388" s="101">
        <f>IF(AZ388=3,G388,0)</f>
        <v>0</v>
      </c>
      <c r="BD388" s="101">
        <f>IF(AZ388=4,G388,0)</f>
        <v>0</v>
      </c>
      <c r="BE388" s="101">
        <f>IF(AZ388=5,G388,0)</f>
        <v>0</v>
      </c>
      <c r="CA388" s="132">
        <v>1</v>
      </c>
      <c r="CB388" s="132">
        <v>7</v>
      </c>
      <c r="CZ388" s="101">
        <v>8.4999999999999995E-4</v>
      </c>
    </row>
    <row r="389" spans="1:104" x14ac:dyDescent="0.2">
      <c r="A389" s="139"/>
      <c r="B389" s="140" t="s">
        <v>66</v>
      </c>
      <c r="C389" s="141" t="str">
        <f>CONCATENATE(B385," ",C385)</f>
        <v>784 Malby</v>
      </c>
      <c r="D389" s="142"/>
      <c r="E389" s="143"/>
      <c r="F389" s="144"/>
      <c r="G389" s="145">
        <f>SUM(G385:G388)</f>
        <v>0</v>
      </c>
      <c r="O389" s="125">
        <v>4</v>
      </c>
      <c r="BA389" s="146">
        <f>SUM(BA385:BA388)</f>
        <v>0</v>
      </c>
      <c r="BB389" s="146">
        <f>SUM(BB385:BB388)</f>
        <v>0</v>
      </c>
      <c r="BC389" s="146">
        <f>SUM(BC385:BC388)</f>
        <v>0</v>
      </c>
      <c r="BD389" s="146">
        <f>SUM(BD385:BD388)</f>
        <v>0</v>
      </c>
      <c r="BE389" s="146">
        <f>SUM(BE385:BE388)</f>
        <v>0</v>
      </c>
    </row>
    <row r="390" spans="1:104" x14ac:dyDescent="0.2">
      <c r="A390" s="118" t="s">
        <v>63</v>
      </c>
      <c r="B390" s="119" t="s">
        <v>630</v>
      </c>
      <c r="C390" s="120" t="s">
        <v>631</v>
      </c>
      <c r="D390" s="121"/>
      <c r="E390" s="122"/>
      <c r="F390" s="122"/>
      <c r="G390" s="123"/>
      <c r="H390" s="124"/>
      <c r="I390" s="124"/>
      <c r="O390" s="125">
        <v>1</v>
      </c>
    </row>
    <row r="391" spans="1:104" x14ac:dyDescent="0.2">
      <c r="A391" s="126">
        <v>183</v>
      </c>
      <c r="B391" s="127" t="s">
        <v>632</v>
      </c>
      <c r="C391" s="128" t="s">
        <v>633</v>
      </c>
      <c r="D391" s="129" t="s">
        <v>634</v>
      </c>
      <c r="E391" s="130">
        <v>1</v>
      </c>
      <c r="F391" s="190"/>
      <c r="G391" s="131">
        <f t="shared" ref="G391:G410" si="18">E391*F391</f>
        <v>0</v>
      </c>
      <c r="O391" s="125">
        <v>2</v>
      </c>
      <c r="AA391" s="101">
        <v>12</v>
      </c>
      <c r="AB391" s="101">
        <v>0</v>
      </c>
      <c r="AC391" s="101">
        <v>205</v>
      </c>
      <c r="AZ391" s="101">
        <v>4</v>
      </c>
      <c r="BA391" s="101">
        <f t="shared" ref="BA391:BA410" si="19">IF(AZ391=1,G391,0)</f>
        <v>0</v>
      </c>
      <c r="BB391" s="101">
        <f t="shared" ref="BB391:BB410" si="20">IF(AZ391=2,G391,0)</f>
        <v>0</v>
      </c>
      <c r="BC391" s="101">
        <f t="shared" ref="BC391:BC410" si="21">IF(AZ391=3,G391,0)</f>
        <v>0</v>
      </c>
      <c r="BD391" s="101">
        <f t="shared" ref="BD391:BD410" si="22">IF(AZ391=4,G391,0)</f>
        <v>0</v>
      </c>
      <c r="BE391" s="101">
        <f t="shared" ref="BE391:BE410" si="23">IF(AZ391=5,G391,0)</f>
        <v>0</v>
      </c>
      <c r="CA391" s="132">
        <v>12</v>
      </c>
      <c r="CB391" s="132">
        <v>0</v>
      </c>
      <c r="CZ391" s="101">
        <v>0</v>
      </c>
    </row>
    <row r="392" spans="1:104" x14ac:dyDescent="0.2">
      <c r="A392" s="126">
        <v>184</v>
      </c>
      <c r="B392" s="127" t="s">
        <v>632</v>
      </c>
      <c r="C392" s="128" t="s">
        <v>635</v>
      </c>
      <c r="D392" s="129" t="s">
        <v>634</v>
      </c>
      <c r="E392" s="130">
        <v>1</v>
      </c>
      <c r="F392" s="190"/>
      <c r="G392" s="131">
        <f t="shared" si="18"/>
        <v>0</v>
      </c>
      <c r="O392" s="125">
        <v>2</v>
      </c>
      <c r="AA392" s="101">
        <v>12</v>
      </c>
      <c r="AB392" s="101">
        <v>0</v>
      </c>
      <c r="AC392" s="101">
        <v>206</v>
      </c>
      <c r="AZ392" s="101">
        <v>4</v>
      </c>
      <c r="BA392" s="101">
        <f t="shared" si="19"/>
        <v>0</v>
      </c>
      <c r="BB392" s="101">
        <f t="shared" si="20"/>
        <v>0</v>
      </c>
      <c r="BC392" s="101">
        <f t="shared" si="21"/>
        <v>0</v>
      </c>
      <c r="BD392" s="101">
        <f t="shared" si="22"/>
        <v>0</v>
      </c>
      <c r="BE392" s="101">
        <f t="shared" si="23"/>
        <v>0</v>
      </c>
      <c r="CA392" s="132">
        <v>12</v>
      </c>
      <c r="CB392" s="132">
        <v>0</v>
      </c>
      <c r="CZ392" s="101">
        <v>0</v>
      </c>
    </row>
    <row r="393" spans="1:104" x14ac:dyDescent="0.2">
      <c r="A393" s="126">
        <v>185</v>
      </c>
      <c r="B393" s="127" t="s">
        <v>636</v>
      </c>
      <c r="C393" s="128" t="s">
        <v>637</v>
      </c>
      <c r="D393" s="129" t="s">
        <v>634</v>
      </c>
      <c r="E393" s="130">
        <v>1</v>
      </c>
      <c r="F393" s="190"/>
      <c r="G393" s="131">
        <f t="shared" si="18"/>
        <v>0</v>
      </c>
      <c r="O393" s="125">
        <v>2</v>
      </c>
      <c r="AA393" s="101">
        <v>12</v>
      </c>
      <c r="AB393" s="101">
        <v>0</v>
      </c>
      <c r="AC393" s="101">
        <v>204</v>
      </c>
      <c r="AZ393" s="101">
        <v>4</v>
      </c>
      <c r="BA393" s="101">
        <f t="shared" si="19"/>
        <v>0</v>
      </c>
      <c r="BB393" s="101">
        <f t="shared" si="20"/>
        <v>0</v>
      </c>
      <c r="BC393" s="101">
        <f t="shared" si="21"/>
        <v>0</v>
      </c>
      <c r="BD393" s="101">
        <f t="shared" si="22"/>
        <v>0</v>
      </c>
      <c r="BE393" s="101">
        <f t="shared" si="23"/>
        <v>0</v>
      </c>
      <c r="CA393" s="132">
        <v>12</v>
      </c>
      <c r="CB393" s="132">
        <v>0</v>
      </c>
      <c r="CZ393" s="101">
        <v>0</v>
      </c>
    </row>
    <row r="394" spans="1:104" x14ac:dyDescent="0.2">
      <c r="A394" s="126">
        <v>186</v>
      </c>
      <c r="B394" s="127" t="s">
        <v>638</v>
      </c>
      <c r="C394" s="128" t="s">
        <v>639</v>
      </c>
      <c r="D394" s="129" t="s">
        <v>634</v>
      </c>
      <c r="E394" s="130">
        <v>1</v>
      </c>
      <c r="F394" s="190"/>
      <c r="G394" s="131">
        <f t="shared" si="18"/>
        <v>0</v>
      </c>
      <c r="O394" s="125">
        <v>2</v>
      </c>
      <c r="AA394" s="101">
        <v>12</v>
      </c>
      <c r="AB394" s="101">
        <v>0</v>
      </c>
      <c r="AC394" s="101">
        <v>207</v>
      </c>
      <c r="AZ394" s="101">
        <v>4</v>
      </c>
      <c r="BA394" s="101">
        <f t="shared" si="19"/>
        <v>0</v>
      </c>
      <c r="BB394" s="101">
        <f t="shared" si="20"/>
        <v>0</v>
      </c>
      <c r="BC394" s="101">
        <f t="shared" si="21"/>
        <v>0</v>
      </c>
      <c r="BD394" s="101">
        <f t="shared" si="22"/>
        <v>0</v>
      </c>
      <c r="BE394" s="101">
        <f t="shared" si="23"/>
        <v>0</v>
      </c>
      <c r="CA394" s="132">
        <v>12</v>
      </c>
      <c r="CB394" s="132">
        <v>0</v>
      </c>
      <c r="CZ394" s="101">
        <v>0</v>
      </c>
    </row>
    <row r="395" spans="1:104" x14ac:dyDescent="0.2">
      <c r="A395" s="126">
        <v>187</v>
      </c>
      <c r="B395" s="127" t="s">
        <v>638</v>
      </c>
      <c r="C395" s="128" t="s">
        <v>640</v>
      </c>
      <c r="D395" s="129" t="s">
        <v>634</v>
      </c>
      <c r="E395" s="130">
        <v>1</v>
      </c>
      <c r="F395" s="190"/>
      <c r="G395" s="131">
        <f t="shared" si="18"/>
        <v>0</v>
      </c>
      <c r="O395" s="125">
        <v>2</v>
      </c>
      <c r="AA395" s="101">
        <v>12</v>
      </c>
      <c r="AB395" s="101">
        <v>0</v>
      </c>
      <c r="AC395" s="101">
        <v>209</v>
      </c>
      <c r="AZ395" s="101">
        <v>4</v>
      </c>
      <c r="BA395" s="101">
        <f t="shared" si="19"/>
        <v>0</v>
      </c>
      <c r="BB395" s="101">
        <f t="shared" si="20"/>
        <v>0</v>
      </c>
      <c r="BC395" s="101">
        <f t="shared" si="21"/>
        <v>0</v>
      </c>
      <c r="BD395" s="101">
        <f t="shared" si="22"/>
        <v>0</v>
      </c>
      <c r="BE395" s="101">
        <f t="shared" si="23"/>
        <v>0</v>
      </c>
      <c r="CA395" s="132">
        <v>12</v>
      </c>
      <c r="CB395" s="132">
        <v>0</v>
      </c>
      <c r="CZ395" s="101">
        <v>0</v>
      </c>
    </row>
    <row r="396" spans="1:104" x14ac:dyDescent="0.2">
      <c r="A396" s="126">
        <v>188</v>
      </c>
      <c r="B396" s="127" t="s">
        <v>638</v>
      </c>
      <c r="C396" s="128" t="s">
        <v>641</v>
      </c>
      <c r="D396" s="129" t="s">
        <v>634</v>
      </c>
      <c r="E396" s="130">
        <v>1</v>
      </c>
      <c r="F396" s="190"/>
      <c r="G396" s="131">
        <f t="shared" si="18"/>
        <v>0</v>
      </c>
      <c r="O396" s="125">
        <v>2</v>
      </c>
      <c r="AA396" s="101">
        <v>12</v>
      </c>
      <c r="AB396" s="101">
        <v>0</v>
      </c>
      <c r="AC396" s="101">
        <v>208</v>
      </c>
      <c r="AZ396" s="101">
        <v>4</v>
      </c>
      <c r="BA396" s="101">
        <f t="shared" si="19"/>
        <v>0</v>
      </c>
      <c r="BB396" s="101">
        <f t="shared" si="20"/>
        <v>0</v>
      </c>
      <c r="BC396" s="101">
        <f t="shared" si="21"/>
        <v>0</v>
      </c>
      <c r="BD396" s="101">
        <f t="shared" si="22"/>
        <v>0</v>
      </c>
      <c r="BE396" s="101">
        <f t="shared" si="23"/>
        <v>0</v>
      </c>
      <c r="CA396" s="132">
        <v>12</v>
      </c>
      <c r="CB396" s="132">
        <v>0</v>
      </c>
      <c r="CZ396" s="101">
        <v>0</v>
      </c>
    </row>
    <row r="397" spans="1:104" x14ac:dyDescent="0.2">
      <c r="A397" s="126">
        <v>189</v>
      </c>
      <c r="B397" s="127" t="s">
        <v>642</v>
      </c>
      <c r="C397" s="128" t="s">
        <v>643</v>
      </c>
      <c r="D397" s="129" t="s">
        <v>634</v>
      </c>
      <c r="E397" s="130">
        <v>1</v>
      </c>
      <c r="F397" s="190"/>
      <c r="G397" s="131">
        <f t="shared" si="18"/>
        <v>0</v>
      </c>
      <c r="O397" s="125">
        <v>2</v>
      </c>
      <c r="AA397" s="101">
        <v>12</v>
      </c>
      <c r="AB397" s="101">
        <v>0</v>
      </c>
      <c r="AC397" s="101">
        <v>212</v>
      </c>
      <c r="AZ397" s="101">
        <v>4</v>
      </c>
      <c r="BA397" s="101">
        <f t="shared" si="19"/>
        <v>0</v>
      </c>
      <c r="BB397" s="101">
        <f t="shared" si="20"/>
        <v>0</v>
      </c>
      <c r="BC397" s="101">
        <f t="shared" si="21"/>
        <v>0</v>
      </c>
      <c r="BD397" s="101">
        <f t="shared" si="22"/>
        <v>0</v>
      </c>
      <c r="BE397" s="101">
        <f t="shared" si="23"/>
        <v>0</v>
      </c>
      <c r="CA397" s="132">
        <v>12</v>
      </c>
      <c r="CB397" s="132">
        <v>0</v>
      </c>
      <c r="CZ397" s="101">
        <v>0</v>
      </c>
    </row>
    <row r="398" spans="1:104" x14ac:dyDescent="0.2">
      <c r="A398" s="126">
        <v>190</v>
      </c>
      <c r="B398" s="127" t="s">
        <v>642</v>
      </c>
      <c r="C398" s="128" t="s">
        <v>644</v>
      </c>
      <c r="D398" s="129" t="s">
        <v>634</v>
      </c>
      <c r="E398" s="130">
        <v>1</v>
      </c>
      <c r="F398" s="190"/>
      <c r="G398" s="131">
        <f t="shared" si="18"/>
        <v>0</v>
      </c>
      <c r="O398" s="125">
        <v>2</v>
      </c>
      <c r="AA398" s="101">
        <v>12</v>
      </c>
      <c r="AB398" s="101">
        <v>0</v>
      </c>
      <c r="AC398" s="101">
        <v>211</v>
      </c>
      <c r="AZ398" s="101">
        <v>4</v>
      </c>
      <c r="BA398" s="101">
        <f t="shared" si="19"/>
        <v>0</v>
      </c>
      <c r="BB398" s="101">
        <f t="shared" si="20"/>
        <v>0</v>
      </c>
      <c r="BC398" s="101">
        <f t="shared" si="21"/>
        <v>0</v>
      </c>
      <c r="BD398" s="101">
        <f t="shared" si="22"/>
        <v>0</v>
      </c>
      <c r="BE398" s="101">
        <f t="shared" si="23"/>
        <v>0</v>
      </c>
      <c r="CA398" s="132">
        <v>12</v>
      </c>
      <c r="CB398" s="132">
        <v>0</v>
      </c>
      <c r="CZ398" s="101">
        <v>0</v>
      </c>
    </row>
    <row r="399" spans="1:104" x14ac:dyDescent="0.2">
      <c r="A399" s="126">
        <v>191</v>
      </c>
      <c r="B399" s="127" t="s">
        <v>642</v>
      </c>
      <c r="C399" s="128" t="s">
        <v>645</v>
      </c>
      <c r="D399" s="129" t="s">
        <v>634</v>
      </c>
      <c r="E399" s="130">
        <v>1</v>
      </c>
      <c r="F399" s="190"/>
      <c r="G399" s="131">
        <f t="shared" si="18"/>
        <v>0</v>
      </c>
      <c r="O399" s="125">
        <v>2</v>
      </c>
      <c r="AA399" s="101">
        <v>12</v>
      </c>
      <c r="AB399" s="101">
        <v>0</v>
      </c>
      <c r="AC399" s="101">
        <v>210</v>
      </c>
      <c r="AZ399" s="101">
        <v>4</v>
      </c>
      <c r="BA399" s="101">
        <f t="shared" si="19"/>
        <v>0</v>
      </c>
      <c r="BB399" s="101">
        <f t="shared" si="20"/>
        <v>0</v>
      </c>
      <c r="BC399" s="101">
        <f t="shared" si="21"/>
        <v>0</v>
      </c>
      <c r="BD399" s="101">
        <f t="shared" si="22"/>
        <v>0</v>
      </c>
      <c r="BE399" s="101">
        <f t="shared" si="23"/>
        <v>0</v>
      </c>
      <c r="CA399" s="132">
        <v>12</v>
      </c>
      <c r="CB399" s="132">
        <v>0</v>
      </c>
      <c r="CZ399" s="101">
        <v>0</v>
      </c>
    </row>
    <row r="400" spans="1:104" x14ac:dyDescent="0.2">
      <c r="A400" s="126">
        <v>192</v>
      </c>
      <c r="B400" s="127" t="s">
        <v>646</v>
      </c>
      <c r="C400" s="128" t="s">
        <v>647</v>
      </c>
      <c r="D400" s="129" t="s">
        <v>634</v>
      </c>
      <c r="E400" s="130">
        <v>1</v>
      </c>
      <c r="F400" s="190"/>
      <c r="G400" s="131">
        <f t="shared" si="18"/>
        <v>0</v>
      </c>
      <c r="O400" s="125">
        <v>2</v>
      </c>
      <c r="AA400" s="101">
        <v>12</v>
      </c>
      <c r="AB400" s="101">
        <v>0</v>
      </c>
      <c r="AC400" s="101">
        <v>169</v>
      </c>
      <c r="AZ400" s="101">
        <v>4</v>
      </c>
      <c r="BA400" s="101">
        <f t="shared" si="19"/>
        <v>0</v>
      </c>
      <c r="BB400" s="101">
        <f t="shared" si="20"/>
        <v>0</v>
      </c>
      <c r="BC400" s="101">
        <f t="shared" si="21"/>
        <v>0</v>
      </c>
      <c r="BD400" s="101">
        <f t="shared" si="22"/>
        <v>0</v>
      </c>
      <c r="BE400" s="101">
        <f t="shared" si="23"/>
        <v>0</v>
      </c>
      <c r="CA400" s="132">
        <v>12</v>
      </c>
      <c r="CB400" s="132">
        <v>0</v>
      </c>
      <c r="CZ400" s="101">
        <v>0</v>
      </c>
    </row>
    <row r="401" spans="1:104" x14ac:dyDescent="0.2">
      <c r="A401" s="126">
        <v>193</v>
      </c>
      <c r="B401" s="127" t="s">
        <v>648</v>
      </c>
      <c r="C401" s="128" t="s">
        <v>649</v>
      </c>
      <c r="D401" s="129" t="s">
        <v>634</v>
      </c>
      <c r="E401" s="130">
        <v>1</v>
      </c>
      <c r="F401" s="190"/>
      <c r="G401" s="131">
        <f t="shared" si="18"/>
        <v>0</v>
      </c>
      <c r="O401" s="125">
        <v>2</v>
      </c>
      <c r="AA401" s="101">
        <v>12</v>
      </c>
      <c r="AB401" s="101">
        <v>0</v>
      </c>
      <c r="AC401" s="101">
        <v>170</v>
      </c>
      <c r="AZ401" s="101">
        <v>4</v>
      </c>
      <c r="BA401" s="101">
        <f t="shared" si="19"/>
        <v>0</v>
      </c>
      <c r="BB401" s="101">
        <f t="shared" si="20"/>
        <v>0</v>
      </c>
      <c r="BC401" s="101">
        <f t="shared" si="21"/>
        <v>0</v>
      </c>
      <c r="BD401" s="101">
        <f t="shared" si="22"/>
        <v>0</v>
      </c>
      <c r="BE401" s="101">
        <f t="shared" si="23"/>
        <v>0</v>
      </c>
      <c r="CA401" s="132">
        <v>12</v>
      </c>
      <c r="CB401" s="132">
        <v>0</v>
      </c>
      <c r="CZ401" s="101">
        <v>0</v>
      </c>
    </row>
    <row r="402" spans="1:104" x14ac:dyDescent="0.2">
      <c r="A402" s="126">
        <v>194</v>
      </c>
      <c r="B402" s="127" t="s">
        <v>650</v>
      </c>
      <c r="C402" s="128" t="s">
        <v>651</v>
      </c>
      <c r="D402" s="129" t="s">
        <v>634</v>
      </c>
      <c r="E402" s="130">
        <v>1</v>
      </c>
      <c r="F402" s="190"/>
      <c r="G402" s="131">
        <f t="shared" si="18"/>
        <v>0</v>
      </c>
      <c r="O402" s="125">
        <v>2</v>
      </c>
      <c r="AA402" s="101">
        <v>12</v>
      </c>
      <c r="AB402" s="101">
        <v>0</v>
      </c>
      <c r="AC402" s="101">
        <v>171</v>
      </c>
      <c r="AZ402" s="101">
        <v>4</v>
      </c>
      <c r="BA402" s="101">
        <f t="shared" si="19"/>
        <v>0</v>
      </c>
      <c r="BB402" s="101">
        <f t="shared" si="20"/>
        <v>0</v>
      </c>
      <c r="BC402" s="101">
        <f t="shared" si="21"/>
        <v>0</v>
      </c>
      <c r="BD402" s="101">
        <f t="shared" si="22"/>
        <v>0</v>
      </c>
      <c r="BE402" s="101">
        <f t="shared" si="23"/>
        <v>0</v>
      </c>
      <c r="CA402" s="132">
        <v>12</v>
      </c>
      <c r="CB402" s="132">
        <v>0</v>
      </c>
      <c r="CZ402" s="101">
        <v>0</v>
      </c>
    </row>
    <row r="403" spans="1:104" x14ac:dyDescent="0.2">
      <c r="A403" s="126">
        <v>195</v>
      </c>
      <c r="B403" s="127" t="s">
        <v>652</v>
      </c>
      <c r="C403" s="128" t="s">
        <v>653</v>
      </c>
      <c r="D403" s="129" t="s">
        <v>634</v>
      </c>
      <c r="E403" s="130">
        <v>1</v>
      </c>
      <c r="F403" s="190"/>
      <c r="G403" s="131">
        <f t="shared" si="18"/>
        <v>0</v>
      </c>
      <c r="O403" s="125">
        <v>2</v>
      </c>
      <c r="AA403" s="101">
        <v>12</v>
      </c>
      <c r="AB403" s="101">
        <v>0</v>
      </c>
      <c r="AC403" s="101">
        <v>172</v>
      </c>
      <c r="AZ403" s="101">
        <v>4</v>
      </c>
      <c r="BA403" s="101">
        <f t="shared" si="19"/>
        <v>0</v>
      </c>
      <c r="BB403" s="101">
        <f t="shared" si="20"/>
        <v>0</v>
      </c>
      <c r="BC403" s="101">
        <f t="shared" si="21"/>
        <v>0</v>
      </c>
      <c r="BD403" s="101">
        <f t="shared" si="22"/>
        <v>0</v>
      </c>
      <c r="BE403" s="101">
        <f t="shared" si="23"/>
        <v>0</v>
      </c>
      <c r="CA403" s="132">
        <v>12</v>
      </c>
      <c r="CB403" s="132">
        <v>0</v>
      </c>
      <c r="CZ403" s="101">
        <v>0</v>
      </c>
    </row>
    <row r="404" spans="1:104" x14ac:dyDescent="0.2">
      <c r="A404" s="126">
        <v>196</v>
      </c>
      <c r="B404" s="127" t="s">
        <v>654</v>
      </c>
      <c r="C404" s="128" t="s">
        <v>655</v>
      </c>
      <c r="D404" s="129" t="s">
        <v>634</v>
      </c>
      <c r="E404" s="130">
        <v>1</v>
      </c>
      <c r="F404" s="190"/>
      <c r="G404" s="131">
        <f t="shared" si="18"/>
        <v>0</v>
      </c>
      <c r="O404" s="125">
        <v>2</v>
      </c>
      <c r="AA404" s="101">
        <v>12</v>
      </c>
      <c r="AB404" s="101">
        <v>0</v>
      </c>
      <c r="AC404" s="101">
        <v>173</v>
      </c>
      <c r="AZ404" s="101">
        <v>4</v>
      </c>
      <c r="BA404" s="101">
        <f t="shared" si="19"/>
        <v>0</v>
      </c>
      <c r="BB404" s="101">
        <f t="shared" si="20"/>
        <v>0</v>
      </c>
      <c r="BC404" s="101">
        <f t="shared" si="21"/>
        <v>0</v>
      </c>
      <c r="BD404" s="101">
        <f t="shared" si="22"/>
        <v>0</v>
      </c>
      <c r="BE404" s="101">
        <f t="shared" si="23"/>
        <v>0</v>
      </c>
      <c r="CA404" s="132">
        <v>12</v>
      </c>
      <c r="CB404" s="132">
        <v>0</v>
      </c>
      <c r="CZ404" s="101">
        <v>0</v>
      </c>
    </row>
    <row r="405" spans="1:104" x14ac:dyDescent="0.2">
      <c r="A405" s="126">
        <v>197</v>
      </c>
      <c r="B405" s="127" t="s">
        <v>656</v>
      </c>
      <c r="C405" s="128" t="s">
        <v>657</v>
      </c>
      <c r="D405" s="129" t="s">
        <v>634</v>
      </c>
      <c r="E405" s="130">
        <v>1</v>
      </c>
      <c r="F405" s="190"/>
      <c r="G405" s="131">
        <f t="shared" si="18"/>
        <v>0</v>
      </c>
      <c r="O405" s="125">
        <v>2</v>
      </c>
      <c r="AA405" s="101">
        <v>12</v>
      </c>
      <c r="AB405" s="101">
        <v>0</v>
      </c>
      <c r="AC405" s="101">
        <v>174</v>
      </c>
      <c r="AZ405" s="101">
        <v>4</v>
      </c>
      <c r="BA405" s="101">
        <f t="shared" si="19"/>
        <v>0</v>
      </c>
      <c r="BB405" s="101">
        <f t="shared" si="20"/>
        <v>0</v>
      </c>
      <c r="BC405" s="101">
        <f t="shared" si="21"/>
        <v>0</v>
      </c>
      <c r="BD405" s="101">
        <f t="shared" si="22"/>
        <v>0</v>
      </c>
      <c r="BE405" s="101">
        <f t="shared" si="23"/>
        <v>0</v>
      </c>
      <c r="CA405" s="132">
        <v>12</v>
      </c>
      <c r="CB405" s="132">
        <v>0</v>
      </c>
      <c r="CZ405" s="101">
        <v>0</v>
      </c>
    </row>
    <row r="406" spans="1:104" x14ac:dyDescent="0.2">
      <c r="A406" s="126">
        <v>198</v>
      </c>
      <c r="B406" s="127" t="s">
        <v>658</v>
      </c>
      <c r="C406" s="128" t="s">
        <v>659</v>
      </c>
      <c r="D406" s="129" t="s">
        <v>634</v>
      </c>
      <c r="E406" s="130">
        <v>1</v>
      </c>
      <c r="F406" s="190"/>
      <c r="G406" s="131">
        <f t="shared" si="18"/>
        <v>0</v>
      </c>
      <c r="O406" s="125">
        <v>2</v>
      </c>
      <c r="AA406" s="101">
        <v>12</v>
      </c>
      <c r="AB406" s="101">
        <v>0</v>
      </c>
      <c r="AC406" s="101">
        <v>175</v>
      </c>
      <c r="AZ406" s="101">
        <v>4</v>
      </c>
      <c r="BA406" s="101">
        <f t="shared" si="19"/>
        <v>0</v>
      </c>
      <c r="BB406" s="101">
        <f t="shared" si="20"/>
        <v>0</v>
      </c>
      <c r="BC406" s="101">
        <f t="shared" si="21"/>
        <v>0</v>
      </c>
      <c r="BD406" s="101">
        <f t="shared" si="22"/>
        <v>0</v>
      </c>
      <c r="BE406" s="101">
        <f t="shared" si="23"/>
        <v>0</v>
      </c>
      <c r="CA406" s="132">
        <v>12</v>
      </c>
      <c r="CB406" s="132">
        <v>0</v>
      </c>
      <c r="CZ406" s="101">
        <v>0</v>
      </c>
    </row>
    <row r="407" spans="1:104" x14ac:dyDescent="0.2">
      <c r="A407" s="126">
        <v>199</v>
      </c>
      <c r="B407" s="127" t="s">
        <v>660</v>
      </c>
      <c r="C407" s="128" t="s">
        <v>661</v>
      </c>
      <c r="D407" s="129" t="s">
        <v>634</v>
      </c>
      <c r="E407" s="130">
        <v>1</v>
      </c>
      <c r="F407" s="190"/>
      <c r="G407" s="131">
        <f t="shared" si="18"/>
        <v>0</v>
      </c>
      <c r="O407" s="125">
        <v>2</v>
      </c>
      <c r="AA407" s="101">
        <v>12</v>
      </c>
      <c r="AB407" s="101">
        <v>0</v>
      </c>
      <c r="AC407" s="101">
        <v>176</v>
      </c>
      <c r="AZ407" s="101">
        <v>4</v>
      </c>
      <c r="BA407" s="101">
        <f t="shared" si="19"/>
        <v>0</v>
      </c>
      <c r="BB407" s="101">
        <f t="shared" si="20"/>
        <v>0</v>
      </c>
      <c r="BC407" s="101">
        <f t="shared" si="21"/>
        <v>0</v>
      </c>
      <c r="BD407" s="101">
        <f t="shared" si="22"/>
        <v>0</v>
      </c>
      <c r="BE407" s="101">
        <f t="shared" si="23"/>
        <v>0</v>
      </c>
      <c r="CA407" s="132">
        <v>12</v>
      </c>
      <c r="CB407" s="132">
        <v>0</v>
      </c>
      <c r="CZ407" s="101">
        <v>0</v>
      </c>
    </row>
    <row r="408" spans="1:104" x14ac:dyDescent="0.2">
      <c r="A408" s="126">
        <v>200</v>
      </c>
      <c r="B408" s="127" t="s">
        <v>662</v>
      </c>
      <c r="C408" s="128" t="s">
        <v>663</v>
      </c>
      <c r="D408" s="129" t="s">
        <v>634</v>
      </c>
      <c r="E408" s="130">
        <v>1</v>
      </c>
      <c r="F408" s="190"/>
      <c r="G408" s="131">
        <f t="shared" si="18"/>
        <v>0</v>
      </c>
      <c r="O408" s="125">
        <v>2</v>
      </c>
      <c r="AA408" s="101">
        <v>12</v>
      </c>
      <c r="AB408" s="101">
        <v>0</v>
      </c>
      <c r="AC408" s="101">
        <v>177</v>
      </c>
      <c r="AZ408" s="101">
        <v>4</v>
      </c>
      <c r="BA408" s="101">
        <f t="shared" si="19"/>
        <v>0</v>
      </c>
      <c r="BB408" s="101">
        <f t="shared" si="20"/>
        <v>0</v>
      </c>
      <c r="BC408" s="101">
        <f t="shared" si="21"/>
        <v>0</v>
      </c>
      <c r="BD408" s="101">
        <f t="shared" si="22"/>
        <v>0</v>
      </c>
      <c r="BE408" s="101">
        <f t="shared" si="23"/>
        <v>0</v>
      </c>
      <c r="CA408" s="132">
        <v>12</v>
      </c>
      <c r="CB408" s="132">
        <v>0</v>
      </c>
      <c r="CZ408" s="101">
        <v>0</v>
      </c>
    </row>
    <row r="409" spans="1:104" x14ac:dyDescent="0.2">
      <c r="A409" s="126">
        <v>201</v>
      </c>
      <c r="B409" s="127" t="s">
        <v>664</v>
      </c>
      <c r="C409" s="128" t="s">
        <v>665</v>
      </c>
      <c r="D409" s="129" t="s">
        <v>634</v>
      </c>
      <c r="E409" s="130">
        <v>1</v>
      </c>
      <c r="F409" s="190"/>
      <c r="G409" s="131">
        <f t="shared" si="18"/>
        <v>0</v>
      </c>
      <c r="O409" s="125">
        <v>2</v>
      </c>
      <c r="AA409" s="101">
        <v>12</v>
      </c>
      <c r="AB409" s="101">
        <v>0</v>
      </c>
      <c r="AC409" s="101">
        <v>178</v>
      </c>
      <c r="AZ409" s="101">
        <v>4</v>
      </c>
      <c r="BA409" s="101">
        <f t="shared" si="19"/>
        <v>0</v>
      </c>
      <c r="BB409" s="101">
        <f t="shared" si="20"/>
        <v>0</v>
      </c>
      <c r="BC409" s="101">
        <f t="shared" si="21"/>
        <v>0</v>
      </c>
      <c r="BD409" s="101">
        <f t="shared" si="22"/>
        <v>0</v>
      </c>
      <c r="BE409" s="101">
        <f t="shared" si="23"/>
        <v>0</v>
      </c>
      <c r="CA409" s="132">
        <v>12</v>
      </c>
      <c r="CB409" s="132">
        <v>0</v>
      </c>
      <c r="CZ409" s="101">
        <v>0</v>
      </c>
    </row>
    <row r="410" spans="1:104" x14ac:dyDescent="0.2">
      <c r="A410" s="126">
        <v>202</v>
      </c>
      <c r="B410" s="127" t="s">
        <v>666</v>
      </c>
      <c r="C410" s="128" t="s">
        <v>667</v>
      </c>
      <c r="D410" s="129" t="s">
        <v>634</v>
      </c>
      <c r="E410" s="130">
        <v>1</v>
      </c>
      <c r="F410" s="190"/>
      <c r="G410" s="131">
        <f t="shared" si="18"/>
        <v>0</v>
      </c>
      <c r="O410" s="125">
        <v>2</v>
      </c>
      <c r="AA410" s="101">
        <v>12</v>
      </c>
      <c r="AB410" s="101">
        <v>0</v>
      </c>
      <c r="AC410" s="101">
        <v>179</v>
      </c>
      <c r="AZ410" s="101">
        <v>4</v>
      </c>
      <c r="BA410" s="101">
        <f t="shared" si="19"/>
        <v>0</v>
      </c>
      <c r="BB410" s="101">
        <f t="shared" si="20"/>
        <v>0</v>
      </c>
      <c r="BC410" s="101">
        <f t="shared" si="21"/>
        <v>0</v>
      </c>
      <c r="BD410" s="101">
        <f t="shared" si="22"/>
        <v>0</v>
      </c>
      <c r="BE410" s="101">
        <f t="shared" si="23"/>
        <v>0</v>
      </c>
      <c r="CA410" s="132">
        <v>12</v>
      </c>
      <c r="CB410" s="132">
        <v>0</v>
      </c>
      <c r="CZ410" s="101">
        <v>0</v>
      </c>
    </row>
    <row r="411" spans="1:104" x14ac:dyDescent="0.2">
      <c r="A411" s="139"/>
      <c r="B411" s="140" t="s">
        <v>66</v>
      </c>
      <c r="C411" s="141" t="str">
        <f>CONCATENATE(B390," ",C390)</f>
        <v>M21 Elektromontáže</v>
      </c>
      <c r="D411" s="142"/>
      <c r="E411" s="143"/>
      <c r="F411" s="144"/>
      <c r="G411" s="145">
        <f>SUM(G390:G410)</f>
        <v>0</v>
      </c>
      <c r="O411" s="125">
        <v>4</v>
      </c>
      <c r="BA411" s="146">
        <f>SUM(BA390:BA410)</f>
        <v>0</v>
      </c>
      <c r="BB411" s="146">
        <f>SUM(BB390:BB410)</f>
        <v>0</v>
      </c>
      <c r="BC411" s="146">
        <f>SUM(BC390:BC410)</f>
        <v>0</v>
      </c>
      <c r="BD411" s="146">
        <f>SUM(BD390:BD410)</f>
        <v>0</v>
      </c>
      <c r="BE411" s="146">
        <f>SUM(BE390:BE410)</f>
        <v>0</v>
      </c>
    </row>
    <row r="412" spans="1:104" x14ac:dyDescent="0.2">
      <c r="A412" s="118" t="s">
        <v>63</v>
      </c>
      <c r="B412" s="119" t="s">
        <v>668</v>
      </c>
      <c r="C412" s="120" t="s">
        <v>669</v>
      </c>
      <c r="D412" s="121"/>
      <c r="E412" s="122"/>
      <c r="F412" s="122"/>
      <c r="G412" s="123"/>
      <c r="H412" s="124"/>
      <c r="I412" s="124"/>
      <c r="O412" s="125">
        <v>1</v>
      </c>
    </row>
    <row r="413" spans="1:104" x14ac:dyDescent="0.2">
      <c r="A413" s="126">
        <v>203</v>
      </c>
      <c r="B413" s="127" t="s">
        <v>670</v>
      </c>
      <c r="C413" s="128" t="s">
        <v>671</v>
      </c>
      <c r="D413" s="129" t="s">
        <v>274</v>
      </c>
      <c r="E413" s="130">
        <v>46.715135480000001</v>
      </c>
      <c r="F413" s="190"/>
      <c r="G413" s="131">
        <f t="shared" ref="G413:G419" si="24">E413*F413</f>
        <v>0</v>
      </c>
      <c r="O413" s="125">
        <v>2</v>
      </c>
      <c r="AA413" s="101">
        <v>8</v>
      </c>
      <c r="AB413" s="101">
        <v>0</v>
      </c>
      <c r="AC413" s="101">
        <v>3</v>
      </c>
      <c r="AZ413" s="101">
        <v>1</v>
      </c>
      <c r="BA413" s="101">
        <f t="shared" ref="BA413:BA419" si="25">IF(AZ413=1,G413,0)</f>
        <v>0</v>
      </c>
      <c r="BB413" s="101">
        <f t="shared" ref="BB413:BB419" si="26">IF(AZ413=2,G413,0)</f>
        <v>0</v>
      </c>
      <c r="BC413" s="101">
        <f t="shared" ref="BC413:BC419" si="27">IF(AZ413=3,G413,0)</f>
        <v>0</v>
      </c>
      <c r="BD413" s="101">
        <f t="shared" ref="BD413:BD419" si="28">IF(AZ413=4,G413,0)</f>
        <v>0</v>
      </c>
      <c r="BE413" s="101">
        <f t="shared" ref="BE413:BE419" si="29">IF(AZ413=5,G413,0)</f>
        <v>0</v>
      </c>
      <c r="CA413" s="132">
        <v>8</v>
      </c>
      <c r="CB413" s="132">
        <v>0</v>
      </c>
      <c r="CZ413" s="101">
        <v>0</v>
      </c>
    </row>
    <row r="414" spans="1:104" x14ac:dyDescent="0.2">
      <c r="A414" s="126">
        <v>204</v>
      </c>
      <c r="B414" s="127" t="s">
        <v>672</v>
      </c>
      <c r="C414" s="128" t="s">
        <v>673</v>
      </c>
      <c r="D414" s="129" t="s">
        <v>274</v>
      </c>
      <c r="E414" s="130">
        <v>46.715135480000001</v>
      </c>
      <c r="F414" s="190"/>
      <c r="G414" s="131">
        <f t="shared" si="24"/>
        <v>0</v>
      </c>
      <c r="O414" s="125">
        <v>2</v>
      </c>
      <c r="AA414" s="101">
        <v>8</v>
      </c>
      <c r="AB414" s="101">
        <v>0</v>
      </c>
      <c r="AC414" s="101">
        <v>3</v>
      </c>
      <c r="AZ414" s="101">
        <v>1</v>
      </c>
      <c r="BA414" s="101">
        <f t="shared" si="25"/>
        <v>0</v>
      </c>
      <c r="BB414" s="101">
        <f t="shared" si="26"/>
        <v>0</v>
      </c>
      <c r="BC414" s="101">
        <f t="shared" si="27"/>
        <v>0</v>
      </c>
      <c r="BD414" s="101">
        <f t="shared" si="28"/>
        <v>0</v>
      </c>
      <c r="BE414" s="101">
        <f t="shared" si="29"/>
        <v>0</v>
      </c>
      <c r="CA414" s="132">
        <v>8</v>
      </c>
      <c r="CB414" s="132">
        <v>0</v>
      </c>
      <c r="CZ414" s="101">
        <v>0</v>
      </c>
    </row>
    <row r="415" spans="1:104" x14ac:dyDescent="0.2">
      <c r="A415" s="126">
        <v>205</v>
      </c>
      <c r="B415" s="127" t="s">
        <v>674</v>
      </c>
      <c r="C415" s="128" t="s">
        <v>675</v>
      </c>
      <c r="D415" s="129" t="s">
        <v>274</v>
      </c>
      <c r="E415" s="130">
        <v>46.715135480000001</v>
      </c>
      <c r="F415" s="190"/>
      <c r="G415" s="131">
        <f t="shared" si="24"/>
        <v>0</v>
      </c>
      <c r="O415" s="125">
        <v>2</v>
      </c>
      <c r="AA415" s="101">
        <v>8</v>
      </c>
      <c r="AB415" s="101">
        <v>0</v>
      </c>
      <c r="AC415" s="101">
        <v>3</v>
      </c>
      <c r="AZ415" s="101">
        <v>1</v>
      </c>
      <c r="BA415" s="101">
        <f t="shared" si="25"/>
        <v>0</v>
      </c>
      <c r="BB415" s="101">
        <f t="shared" si="26"/>
        <v>0</v>
      </c>
      <c r="BC415" s="101">
        <f t="shared" si="27"/>
        <v>0</v>
      </c>
      <c r="BD415" s="101">
        <f t="shared" si="28"/>
        <v>0</v>
      </c>
      <c r="BE415" s="101">
        <f t="shared" si="29"/>
        <v>0</v>
      </c>
      <c r="CA415" s="132">
        <v>8</v>
      </c>
      <c r="CB415" s="132">
        <v>0</v>
      </c>
      <c r="CZ415" s="101">
        <v>0</v>
      </c>
    </row>
    <row r="416" spans="1:104" x14ac:dyDescent="0.2">
      <c r="A416" s="126">
        <v>206</v>
      </c>
      <c r="B416" s="127" t="s">
        <v>676</v>
      </c>
      <c r="C416" s="128" t="s">
        <v>677</v>
      </c>
      <c r="D416" s="129" t="s">
        <v>274</v>
      </c>
      <c r="E416" s="130">
        <v>420.43621932000002</v>
      </c>
      <c r="F416" s="190"/>
      <c r="G416" s="131">
        <f t="shared" si="24"/>
        <v>0</v>
      </c>
      <c r="O416" s="125">
        <v>2</v>
      </c>
      <c r="AA416" s="101">
        <v>8</v>
      </c>
      <c r="AB416" s="101">
        <v>0</v>
      </c>
      <c r="AC416" s="101">
        <v>3</v>
      </c>
      <c r="AZ416" s="101">
        <v>1</v>
      </c>
      <c r="BA416" s="101">
        <f t="shared" si="25"/>
        <v>0</v>
      </c>
      <c r="BB416" s="101">
        <f t="shared" si="26"/>
        <v>0</v>
      </c>
      <c r="BC416" s="101">
        <f t="shared" si="27"/>
        <v>0</v>
      </c>
      <c r="BD416" s="101">
        <f t="shared" si="28"/>
        <v>0</v>
      </c>
      <c r="BE416" s="101">
        <f t="shared" si="29"/>
        <v>0</v>
      </c>
      <c r="CA416" s="132">
        <v>8</v>
      </c>
      <c r="CB416" s="132">
        <v>0</v>
      </c>
      <c r="CZ416" s="101">
        <v>0</v>
      </c>
    </row>
    <row r="417" spans="1:104" x14ac:dyDescent="0.2">
      <c r="A417" s="126">
        <v>207</v>
      </c>
      <c r="B417" s="127" t="s">
        <v>678</v>
      </c>
      <c r="C417" s="128" t="s">
        <v>679</v>
      </c>
      <c r="D417" s="129" t="s">
        <v>274</v>
      </c>
      <c r="E417" s="130">
        <v>46.715135480000001</v>
      </c>
      <c r="F417" s="190"/>
      <c r="G417" s="131">
        <f t="shared" si="24"/>
        <v>0</v>
      </c>
      <c r="O417" s="125">
        <v>2</v>
      </c>
      <c r="AA417" s="101">
        <v>8</v>
      </c>
      <c r="AB417" s="101">
        <v>0</v>
      </c>
      <c r="AC417" s="101">
        <v>3</v>
      </c>
      <c r="AZ417" s="101">
        <v>1</v>
      </c>
      <c r="BA417" s="101">
        <f t="shared" si="25"/>
        <v>0</v>
      </c>
      <c r="BB417" s="101">
        <f t="shared" si="26"/>
        <v>0</v>
      </c>
      <c r="BC417" s="101">
        <f t="shared" si="27"/>
        <v>0</v>
      </c>
      <c r="BD417" s="101">
        <f t="shared" si="28"/>
        <v>0</v>
      </c>
      <c r="BE417" s="101">
        <f t="shared" si="29"/>
        <v>0</v>
      </c>
      <c r="CA417" s="132">
        <v>8</v>
      </c>
      <c r="CB417" s="132">
        <v>0</v>
      </c>
      <c r="CZ417" s="101">
        <v>0</v>
      </c>
    </row>
    <row r="418" spans="1:104" x14ac:dyDescent="0.2">
      <c r="A418" s="126">
        <v>208</v>
      </c>
      <c r="B418" s="127" t="s">
        <v>680</v>
      </c>
      <c r="C418" s="128" t="s">
        <v>681</v>
      </c>
      <c r="D418" s="129" t="s">
        <v>274</v>
      </c>
      <c r="E418" s="130">
        <v>46.715135480000001</v>
      </c>
      <c r="F418" s="190"/>
      <c r="G418" s="131">
        <f t="shared" si="24"/>
        <v>0</v>
      </c>
      <c r="O418" s="125">
        <v>2</v>
      </c>
      <c r="AA418" s="101">
        <v>8</v>
      </c>
      <c r="AB418" s="101">
        <v>0</v>
      </c>
      <c r="AC418" s="101">
        <v>3</v>
      </c>
      <c r="AZ418" s="101">
        <v>1</v>
      </c>
      <c r="BA418" s="101">
        <f t="shared" si="25"/>
        <v>0</v>
      </c>
      <c r="BB418" s="101">
        <f t="shared" si="26"/>
        <v>0</v>
      </c>
      <c r="BC418" s="101">
        <f t="shared" si="27"/>
        <v>0</v>
      </c>
      <c r="BD418" s="101">
        <f t="shared" si="28"/>
        <v>0</v>
      </c>
      <c r="BE418" s="101">
        <f t="shared" si="29"/>
        <v>0</v>
      </c>
      <c r="CA418" s="132">
        <v>8</v>
      </c>
      <c r="CB418" s="132">
        <v>0</v>
      </c>
      <c r="CZ418" s="101">
        <v>0</v>
      </c>
    </row>
    <row r="419" spans="1:104" x14ac:dyDescent="0.2">
      <c r="A419" s="126">
        <v>209</v>
      </c>
      <c r="B419" s="127" t="s">
        <v>682</v>
      </c>
      <c r="C419" s="128" t="s">
        <v>683</v>
      </c>
      <c r="D419" s="129" t="s">
        <v>274</v>
      </c>
      <c r="E419" s="130">
        <v>46.715135480000001</v>
      </c>
      <c r="F419" s="190"/>
      <c r="G419" s="131">
        <f t="shared" si="24"/>
        <v>0</v>
      </c>
      <c r="O419" s="125">
        <v>2</v>
      </c>
      <c r="AA419" s="101">
        <v>8</v>
      </c>
      <c r="AB419" s="101">
        <v>0</v>
      </c>
      <c r="AC419" s="101">
        <v>3</v>
      </c>
      <c r="AZ419" s="101">
        <v>1</v>
      </c>
      <c r="BA419" s="101">
        <f t="shared" si="25"/>
        <v>0</v>
      </c>
      <c r="BB419" s="101">
        <f t="shared" si="26"/>
        <v>0</v>
      </c>
      <c r="BC419" s="101">
        <f t="shared" si="27"/>
        <v>0</v>
      </c>
      <c r="BD419" s="101">
        <f t="shared" si="28"/>
        <v>0</v>
      </c>
      <c r="BE419" s="101">
        <f t="shared" si="29"/>
        <v>0</v>
      </c>
      <c r="CA419" s="132">
        <v>8</v>
      </c>
      <c r="CB419" s="132">
        <v>0</v>
      </c>
      <c r="CZ419" s="101">
        <v>0</v>
      </c>
    </row>
    <row r="420" spans="1:104" x14ac:dyDescent="0.2">
      <c r="A420" s="139"/>
      <c r="B420" s="140" t="s">
        <v>66</v>
      </c>
      <c r="C420" s="141" t="str">
        <f>CONCATENATE(B412," ",C412)</f>
        <v>D96 Přesuny suti a vybouraných hmot</v>
      </c>
      <c r="D420" s="142"/>
      <c r="E420" s="143"/>
      <c r="F420" s="144"/>
      <c r="G420" s="145">
        <f>SUM(G412:G419)</f>
        <v>0</v>
      </c>
      <c r="O420" s="125">
        <v>4</v>
      </c>
      <c r="BA420" s="146">
        <f>SUM(BA412:BA419)</f>
        <v>0</v>
      </c>
      <c r="BB420" s="146">
        <f>SUM(BB412:BB419)</f>
        <v>0</v>
      </c>
      <c r="BC420" s="146">
        <f>SUM(BC412:BC419)</f>
        <v>0</v>
      </c>
      <c r="BD420" s="146">
        <f>SUM(BD412:BD419)</f>
        <v>0</v>
      </c>
      <c r="BE420" s="146">
        <f>SUM(BE412:BE419)</f>
        <v>0</v>
      </c>
    </row>
    <row r="421" spans="1:104" x14ac:dyDescent="0.2">
      <c r="E421" s="101"/>
    </row>
    <row r="422" spans="1:104" x14ac:dyDescent="0.2">
      <c r="E422" s="101"/>
    </row>
    <row r="423" spans="1:104" x14ac:dyDescent="0.2">
      <c r="E423" s="101"/>
    </row>
    <row r="424" spans="1:104" x14ac:dyDescent="0.2">
      <c r="E424" s="101"/>
    </row>
    <row r="425" spans="1:104" x14ac:dyDescent="0.2">
      <c r="E425" s="101"/>
    </row>
    <row r="426" spans="1:104" x14ac:dyDescent="0.2">
      <c r="E426" s="101"/>
    </row>
    <row r="427" spans="1:104" x14ac:dyDescent="0.2">
      <c r="E427" s="101"/>
    </row>
    <row r="428" spans="1:104" x14ac:dyDescent="0.2">
      <c r="E428" s="101"/>
    </row>
    <row r="429" spans="1:104" x14ac:dyDescent="0.2">
      <c r="E429" s="101"/>
    </row>
    <row r="430" spans="1:104" x14ac:dyDescent="0.2">
      <c r="E430" s="101"/>
    </row>
    <row r="431" spans="1:104" x14ac:dyDescent="0.2">
      <c r="E431" s="101"/>
    </row>
    <row r="432" spans="1:104" x14ac:dyDescent="0.2">
      <c r="E432" s="101"/>
    </row>
    <row r="433" spans="1:7" x14ac:dyDescent="0.2">
      <c r="E433" s="101"/>
    </row>
    <row r="434" spans="1:7" x14ac:dyDescent="0.2">
      <c r="E434" s="101"/>
    </row>
    <row r="435" spans="1:7" x14ac:dyDescent="0.2">
      <c r="E435" s="101"/>
    </row>
    <row r="436" spans="1:7" x14ac:dyDescent="0.2">
      <c r="E436" s="101"/>
    </row>
    <row r="437" spans="1:7" x14ac:dyDescent="0.2">
      <c r="E437" s="101"/>
    </row>
    <row r="438" spans="1:7" x14ac:dyDescent="0.2">
      <c r="E438" s="101"/>
    </row>
    <row r="439" spans="1:7" x14ac:dyDescent="0.2">
      <c r="E439" s="101"/>
    </row>
    <row r="440" spans="1:7" x14ac:dyDescent="0.2">
      <c r="E440" s="101"/>
    </row>
    <row r="441" spans="1:7" x14ac:dyDescent="0.2">
      <c r="E441" s="101"/>
    </row>
    <row r="442" spans="1:7" x14ac:dyDescent="0.2">
      <c r="E442" s="101"/>
    </row>
    <row r="443" spans="1:7" x14ac:dyDescent="0.2">
      <c r="E443" s="101"/>
    </row>
    <row r="444" spans="1:7" x14ac:dyDescent="0.2">
      <c r="A444" s="147"/>
      <c r="B444" s="147"/>
      <c r="C444" s="147"/>
      <c r="D444" s="147"/>
      <c r="E444" s="147"/>
      <c r="F444" s="147"/>
      <c r="G444" s="147"/>
    </row>
    <row r="445" spans="1:7" x14ac:dyDescent="0.2">
      <c r="A445" s="147"/>
      <c r="B445" s="147"/>
      <c r="C445" s="147"/>
      <c r="D445" s="147"/>
      <c r="E445" s="147"/>
      <c r="F445" s="147"/>
      <c r="G445" s="147"/>
    </row>
    <row r="446" spans="1:7" x14ac:dyDescent="0.2">
      <c r="A446" s="147"/>
      <c r="B446" s="147"/>
      <c r="C446" s="147"/>
      <c r="D446" s="147"/>
      <c r="E446" s="147"/>
      <c r="F446" s="147"/>
      <c r="G446" s="147"/>
    </row>
    <row r="447" spans="1:7" x14ac:dyDescent="0.2">
      <c r="A447" s="147"/>
      <c r="B447" s="147"/>
      <c r="C447" s="147"/>
      <c r="D447" s="147"/>
      <c r="E447" s="147"/>
      <c r="F447" s="147"/>
      <c r="G447" s="147"/>
    </row>
    <row r="448" spans="1:7" x14ac:dyDescent="0.2">
      <c r="E448" s="101"/>
    </row>
    <row r="449" spans="5:5" x14ac:dyDescent="0.2">
      <c r="E449" s="101"/>
    </row>
    <row r="450" spans="5:5" x14ac:dyDescent="0.2">
      <c r="E450" s="101"/>
    </row>
    <row r="451" spans="5:5" x14ac:dyDescent="0.2">
      <c r="E451" s="101"/>
    </row>
    <row r="452" spans="5:5" x14ac:dyDescent="0.2">
      <c r="E452" s="101"/>
    </row>
    <row r="453" spans="5:5" x14ac:dyDescent="0.2">
      <c r="E453" s="101"/>
    </row>
    <row r="454" spans="5:5" x14ac:dyDescent="0.2">
      <c r="E454" s="101"/>
    </row>
    <row r="455" spans="5:5" x14ac:dyDescent="0.2">
      <c r="E455" s="101"/>
    </row>
    <row r="456" spans="5:5" x14ac:dyDescent="0.2">
      <c r="E456" s="101"/>
    </row>
    <row r="457" spans="5:5" x14ac:dyDescent="0.2">
      <c r="E457" s="101"/>
    </row>
    <row r="458" spans="5:5" x14ac:dyDescent="0.2">
      <c r="E458" s="101"/>
    </row>
    <row r="459" spans="5:5" x14ac:dyDescent="0.2">
      <c r="E459" s="101"/>
    </row>
    <row r="460" spans="5:5" x14ac:dyDescent="0.2">
      <c r="E460" s="101"/>
    </row>
    <row r="461" spans="5:5" x14ac:dyDescent="0.2">
      <c r="E461" s="101"/>
    </row>
    <row r="462" spans="5:5" x14ac:dyDescent="0.2">
      <c r="E462" s="101"/>
    </row>
    <row r="463" spans="5:5" x14ac:dyDescent="0.2">
      <c r="E463" s="101"/>
    </row>
    <row r="464" spans="5:5" x14ac:dyDescent="0.2">
      <c r="E464" s="101"/>
    </row>
    <row r="465" spans="1:7" x14ac:dyDescent="0.2">
      <c r="E465" s="101"/>
    </row>
    <row r="466" spans="1:7" x14ac:dyDescent="0.2">
      <c r="E466" s="101"/>
    </row>
    <row r="467" spans="1:7" x14ac:dyDescent="0.2">
      <c r="E467" s="101"/>
    </row>
    <row r="468" spans="1:7" x14ac:dyDescent="0.2">
      <c r="E468" s="101"/>
    </row>
    <row r="469" spans="1:7" x14ac:dyDescent="0.2">
      <c r="E469" s="101"/>
    </row>
    <row r="470" spans="1:7" x14ac:dyDescent="0.2">
      <c r="E470" s="101"/>
    </row>
    <row r="471" spans="1:7" x14ac:dyDescent="0.2">
      <c r="E471" s="101"/>
    </row>
    <row r="472" spans="1:7" x14ac:dyDescent="0.2">
      <c r="E472" s="101"/>
    </row>
    <row r="473" spans="1:7" x14ac:dyDescent="0.2">
      <c r="E473" s="101"/>
    </row>
    <row r="474" spans="1:7" x14ac:dyDescent="0.2">
      <c r="E474" s="101"/>
    </row>
    <row r="475" spans="1:7" x14ac:dyDescent="0.2">
      <c r="E475" s="101"/>
    </row>
    <row r="476" spans="1:7" x14ac:dyDescent="0.2">
      <c r="E476" s="101"/>
    </row>
    <row r="477" spans="1:7" x14ac:dyDescent="0.2">
      <c r="E477" s="101"/>
    </row>
    <row r="478" spans="1:7" x14ac:dyDescent="0.2">
      <c r="E478" s="101"/>
    </row>
    <row r="479" spans="1:7" x14ac:dyDescent="0.2">
      <c r="A479" s="148"/>
      <c r="B479" s="148"/>
    </row>
    <row r="480" spans="1:7" x14ac:dyDescent="0.2">
      <c r="A480" s="147"/>
      <c r="B480" s="147"/>
      <c r="C480" s="150"/>
      <c r="D480" s="150"/>
      <c r="E480" s="151"/>
      <c r="F480" s="150"/>
      <c r="G480" s="152"/>
    </row>
    <row r="481" spans="1:7" x14ac:dyDescent="0.2">
      <c r="A481" s="153"/>
      <c r="B481" s="153"/>
      <c r="C481" s="147"/>
      <c r="D481" s="147"/>
      <c r="E481" s="154"/>
      <c r="F481" s="147"/>
      <c r="G481" s="147"/>
    </row>
    <row r="482" spans="1:7" x14ac:dyDescent="0.2">
      <c r="A482" s="147"/>
      <c r="B482" s="147"/>
      <c r="C482" s="147"/>
      <c r="D482" s="147"/>
      <c r="E482" s="154"/>
      <c r="F482" s="147"/>
      <c r="G482" s="147"/>
    </row>
    <row r="483" spans="1:7" x14ac:dyDescent="0.2">
      <c r="A483" s="147"/>
      <c r="B483" s="147"/>
      <c r="C483" s="147"/>
      <c r="D483" s="147"/>
      <c r="E483" s="154"/>
      <c r="F483" s="147"/>
      <c r="G483" s="147"/>
    </row>
    <row r="484" spans="1:7" x14ac:dyDescent="0.2">
      <c r="A484" s="147"/>
      <c r="B484" s="147"/>
      <c r="C484" s="147"/>
      <c r="D484" s="147"/>
      <c r="E484" s="154"/>
      <c r="F484" s="147"/>
      <c r="G484" s="147"/>
    </row>
    <row r="485" spans="1:7" x14ac:dyDescent="0.2">
      <c r="A485" s="147"/>
      <c r="B485" s="147"/>
      <c r="C485" s="147"/>
      <c r="D485" s="147"/>
      <c r="E485" s="154"/>
      <c r="F485" s="147"/>
      <c r="G485" s="147"/>
    </row>
    <row r="486" spans="1:7" x14ac:dyDescent="0.2">
      <c r="A486" s="147"/>
      <c r="B486" s="147"/>
      <c r="C486" s="147"/>
      <c r="D486" s="147"/>
      <c r="E486" s="154"/>
      <c r="F486" s="147"/>
      <c r="G486" s="147"/>
    </row>
    <row r="487" spans="1:7" x14ac:dyDescent="0.2">
      <c r="A487" s="147"/>
      <c r="B487" s="147"/>
      <c r="C487" s="147"/>
      <c r="D487" s="147"/>
      <c r="E487" s="154"/>
      <c r="F487" s="147"/>
      <c r="G487" s="147"/>
    </row>
    <row r="488" spans="1:7" x14ac:dyDescent="0.2">
      <c r="A488" s="147"/>
      <c r="B488" s="147"/>
      <c r="C488" s="147"/>
      <c r="D488" s="147"/>
      <c r="E488" s="154"/>
      <c r="F488" s="147"/>
      <c r="G488" s="147"/>
    </row>
    <row r="489" spans="1:7" x14ac:dyDescent="0.2">
      <c r="A489" s="147"/>
      <c r="B489" s="147"/>
      <c r="C489" s="147"/>
      <c r="D489" s="147"/>
      <c r="E489" s="154"/>
      <c r="F489" s="147"/>
      <c r="G489" s="147"/>
    </row>
    <row r="490" spans="1:7" x14ac:dyDescent="0.2">
      <c r="A490" s="147"/>
      <c r="B490" s="147"/>
      <c r="C490" s="147"/>
      <c r="D490" s="147"/>
      <c r="E490" s="154"/>
      <c r="F490" s="147"/>
      <c r="G490" s="147"/>
    </row>
    <row r="491" spans="1:7" x14ac:dyDescent="0.2">
      <c r="A491" s="147"/>
      <c r="B491" s="147"/>
      <c r="C491" s="147"/>
      <c r="D491" s="147"/>
      <c r="E491" s="154"/>
      <c r="F491" s="147"/>
      <c r="G491" s="147"/>
    </row>
    <row r="492" spans="1:7" x14ac:dyDescent="0.2">
      <c r="A492" s="147"/>
      <c r="B492" s="147"/>
      <c r="C492" s="147"/>
      <c r="D492" s="147"/>
      <c r="E492" s="154"/>
      <c r="F492" s="147"/>
      <c r="G492" s="147"/>
    </row>
    <row r="493" spans="1:7" x14ac:dyDescent="0.2">
      <c r="A493" s="147"/>
      <c r="B493" s="147"/>
      <c r="C493" s="147"/>
      <c r="D493" s="147"/>
      <c r="E493" s="154"/>
      <c r="F493" s="147"/>
      <c r="G493" s="147"/>
    </row>
  </sheetData>
  <mergeCells count="155">
    <mergeCell ref="A1:G1"/>
    <mergeCell ref="A3:B3"/>
    <mergeCell ref="A4:B4"/>
    <mergeCell ref="E4:G4"/>
    <mergeCell ref="C9:D9"/>
    <mergeCell ref="C11:D11"/>
    <mergeCell ref="C13:D13"/>
    <mergeCell ref="C27:D27"/>
    <mergeCell ref="C28:D28"/>
    <mergeCell ref="C30:D30"/>
    <mergeCell ref="C31:D31"/>
    <mergeCell ref="C32:D32"/>
    <mergeCell ref="C33:D33"/>
    <mergeCell ref="C18:D18"/>
    <mergeCell ref="C22:D22"/>
    <mergeCell ref="C23:D23"/>
    <mergeCell ref="C24:D24"/>
    <mergeCell ref="C25:D25"/>
    <mergeCell ref="C26:D26"/>
    <mergeCell ref="C41:D41"/>
    <mergeCell ref="C42:D42"/>
    <mergeCell ref="C43:D43"/>
    <mergeCell ref="C44:D44"/>
    <mergeCell ref="C45:D45"/>
    <mergeCell ref="C46:D46"/>
    <mergeCell ref="C34:D34"/>
    <mergeCell ref="C35:D35"/>
    <mergeCell ref="C36:D36"/>
    <mergeCell ref="C38:D38"/>
    <mergeCell ref="C39:D39"/>
    <mergeCell ref="C40:D40"/>
    <mergeCell ref="C61:D61"/>
    <mergeCell ref="C63:D63"/>
    <mergeCell ref="C65:D65"/>
    <mergeCell ref="C68:D68"/>
    <mergeCell ref="C69:D69"/>
    <mergeCell ref="C70:D70"/>
    <mergeCell ref="C47:D47"/>
    <mergeCell ref="C51:D51"/>
    <mergeCell ref="C53:D53"/>
    <mergeCell ref="C54:D54"/>
    <mergeCell ref="C56:D56"/>
    <mergeCell ref="C57:D57"/>
    <mergeCell ref="C58:D58"/>
    <mergeCell ref="C59:D59"/>
    <mergeCell ref="C88:D88"/>
    <mergeCell ref="C89:D89"/>
    <mergeCell ref="C90:D90"/>
    <mergeCell ref="C91:D91"/>
    <mergeCell ref="C92:D92"/>
    <mergeCell ref="C94:D94"/>
    <mergeCell ref="C72:D72"/>
    <mergeCell ref="C74:D74"/>
    <mergeCell ref="C78:D78"/>
    <mergeCell ref="C80:D80"/>
    <mergeCell ref="C115:D115"/>
    <mergeCell ref="C118:D118"/>
    <mergeCell ref="C119:D119"/>
    <mergeCell ref="C120:D120"/>
    <mergeCell ref="C121:D121"/>
    <mergeCell ref="C122:D122"/>
    <mergeCell ref="C103:D103"/>
    <mergeCell ref="C105:D105"/>
    <mergeCell ref="C109:D109"/>
    <mergeCell ref="C112:D112"/>
    <mergeCell ref="C113:D113"/>
    <mergeCell ref="C114:D114"/>
    <mergeCell ref="C134:D134"/>
    <mergeCell ref="C135:D135"/>
    <mergeCell ref="C137:D137"/>
    <mergeCell ref="C139:D139"/>
    <mergeCell ref="C140:D140"/>
    <mergeCell ref="C142:D142"/>
    <mergeCell ref="C123:D123"/>
    <mergeCell ref="C124:D124"/>
    <mergeCell ref="C125:D125"/>
    <mergeCell ref="C126:D126"/>
    <mergeCell ref="C127:D127"/>
    <mergeCell ref="C133:D133"/>
    <mergeCell ref="C239:D239"/>
    <mergeCell ref="C240:D240"/>
    <mergeCell ref="C242:D242"/>
    <mergeCell ref="C167:D167"/>
    <mergeCell ref="C170:D170"/>
    <mergeCell ref="C172:D172"/>
    <mergeCell ref="C174:D174"/>
    <mergeCell ref="C161:D161"/>
    <mergeCell ref="C144:D144"/>
    <mergeCell ref="C145:D145"/>
    <mergeCell ref="C146:D146"/>
    <mergeCell ref="C148:D148"/>
    <mergeCell ref="C152:D152"/>
    <mergeCell ref="C153:D153"/>
    <mergeCell ref="C216:D216"/>
    <mergeCell ref="C218:D218"/>
    <mergeCell ref="C219:D219"/>
    <mergeCell ref="C225:D225"/>
    <mergeCell ref="C226:D226"/>
    <mergeCell ref="C230:D230"/>
    <mergeCell ref="C232:D232"/>
    <mergeCell ref="C234:D234"/>
    <mergeCell ref="C237:D237"/>
    <mergeCell ref="C269:D269"/>
    <mergeCell ref="C270:D270"/>
    <mergeCell ref="C271:D271"/>
    <mergeCell ref="C272:D272"/>
    <mergeCell ref="C273:D273"/>
    <mergeCell ref="C274:D274"/>
    <mergeCell ref="C276:D276"/>
    <mergeCell ref="C277:D277"/>
    <mergeCell ref="C248:D248"/>
    <mergeCell ref="C250:D250"/>
    <mergeCell ref="C253:D253"/>
    <mergeCell ref="C254:D254"/>
    <mergeCell ref="C257:D257"/>
    <mergeCell ref="C262:D262"/>
    <mergeCell ref="C264:D264"/>
    <mergeCell ref="C303:D303"/>
    <mergeCell ref="C304:D304"/>
    <mergeCell ref="C305:D305"/>
    <mergeCell ref="C315:D315"/>
    <mergeCell ref="C320:D320"/>
    <mergeCell ref="C283:D283"/>
    <mergeCell ref="C284:D284"/>
    <mergeCell ref="C285:D285"/>
    <mergeCell ref="C286:D286"/>
    <mergeCell ref="C287:D287"/>
    <mergeCell ref="C300:D300"/>
    <mergeCell ref="C301:D301"/>
    <mergeCell ref="C302:D302"/>
    <mergeCell ref="C347:D347"/>
    <mergeCell ref="C348:D348"/>
    <mergeCell ref="C351:D351"/>
    <mergeCell ref="C354:D354"/>
    <mergeCell ref="C334:D334"/>
    <mergeCell ref="C335:D335"/>
    <mergeCell ref="C336:D336"/>
    <mergeCell ref="C337:D337"/>
    <mergeCell ref="C338:D338"/>
    <mergeCell ref="C341:D341"/>
    <mergeCell ref="C369:D369"/>
    <mergeCell ref="C375:D375"/>
    <mergeCell ref="C376:D376"/>
    <mergeCell ref="C378:D378"/>
    <mergeCell ref="C379:D379"/>
    <mergeCell ref="C380:D380"/>
    <mergeCell ref="C382:D382"/>
    <mergeCell ref="C360:D360"/>
    <mergeCell ref="C361:D361"/>
    <mergeCell ref="C362:D362"/>
    <mergeCell ref="C363:D363"/>
    <mergeCell ref="C364:D364"/>
    <mergeCell ref="C365:D365"/>
    <mergeCell ref="C366:D366"/>
    <mergeCell ref="C367:D36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topLeftCell="A4" workbookViewId="0">
      <selection activeCell="L13" sqref="L13"/>
    </sheetView>
  </sheetViews>
  <sheetFormatPr defaultRowHeight="12.75" x14ac:dyDescent="0.2"/>
  <cols>
    <col min="1" max="1" width="2.85546875" customWidth="1"/>
    <col min="2" max="2" width="4.42578125" customWidth="1"/>
    <col min="3" max="3" width="4.85546875" customWidth="1"/>
    <col min="4" max="4" width="33.140625" customWidth="1"/>
    <col min="5" max="5" width="9.140625" customWidth="1"/>
    <col min="7" max="7" width="0.140625" customWidth="1"/>
    <col min="8" max="8" width="18.28515625" customWidth="1"/>
    <col min="9" max="9" width="0.28515625" customWidth="1"/>
  </cols>
  <sheetData>
    <row r="1" spans="1:11" ht="13.5" thickTop="1" x14ac:dyDescent="0.2">
      <c r="A1" s="229" t="s">
        <v>48</v>
      </c>
      <c r="B1" s="230"/>
      <c r="C1" s="92" t="str">
        <f>CONCATENATE(cislostavby," ",nazevstavby)</f>
        <v>1110 BH 9 - HRUDKOV , BYT.DŮM č.9, OPRAVA OBJ.</v>
      </c>
      <c r="D1" s="93"/>
      <c r="E1" s="94"/>
      <c r="F1" s="93"/>
      <c r="G1" s="95" t="s">
        <v>49</v>
      </c>
      <c r="H1" s="96" t="s">
        <v>710</v>
      </c>
      <c r="I1" s="97"/>
    </row>
    <row r="2" spans="1:11" ht="13.5" thickBot="1" x14ac:dyDescent="0.25">
      <c r="A2" s="231" t="s">
        <v>50</v>
      </c>
      <c r="B2" s="232"/>
      <c r="C2" s="98" t="str">
        <f>CONCATENATE(cisloobjektu," ",nazevobjektu)</f>
        <v>01 Oprava byt. objektu</v>
      </c>
      <c r="D2" s="99"/>
      <c r="E2" s="100"/>
      <c r="F2" s="99"/>
      <c r="G2" s="233" t="s">
        <v>70</v>
      </c>
      <c r="H2" s="234"/>
      <c r="I2" s="235"/>
    </row>
    <row r="3" spans="1:11" ht="13.5" thickTop="1" x14ac:dyDescent="0.2"/>
    <row r="4" spans="1:11" ht="23.25" x14ac:dyDescent="0.35">
      <c r="D4" s="252" t="s">
        <v>711</v>
      </c>
      <c r="E4" s="252"/>
      <c r="F4" s="252"/>
      <c r="G4" s="252"/>
    </row>
    <row r="5" spans="1:11" ht="13.5" thickBot="1" x14ac:dyDescent="0.25"/>
    <row r="6" spans="1:11" ht="15.75" thickBot="1" x14ac:dyDescent="0.3">
      <c r="A6" s="176" t="s">
        <v>692</v>
      </c>
      <c r="B6" s="176" t="s">
        <v>693</v>
      </c>
      <c r="C6" s="176" t="s">
        <v>694</v>
      </c>
      <c r="D6" s="176" t="s">
        <v>695</v>
      </c>
      <c r="E6" s="176" t="s">
        <v>59</v>
      </c>
      <c r="F6" s="251" t="s">
        <v>696</v>
      </c>
      <c r="G6" s="251"/>
      <c r="H6" s="177" t="s">
        <v>697</v>
      </c>
    </row>
    <row r="7" spans="1:11" ht="15.75" thickBot="1" x14ac:dyDescent="0.3">
      <c r="A7" s="245"/>
      <c r="B7" s="246"/>
      <c r="C7" s="246"/>
      <c r="D7" s="246"/>
      <c r="E7" s="246"/>
      <c r="F7" s="246"/>
      <c r="G7" s="246"/>
      <c r="H7" s="247"/>
    </row>
    <row r="8" spans="1:11" ht="13.5" thickBot="1" x14ac:dyDescent="0.25">
      <c r="A8" s="157" t="s">
        <v>698</v>
      </c>
      <c r="B8" s="157" t="s">
        <v>699</v>
      </c>
      <c r="C8" s="175" t="s">
        <v>69</v>
      </c>
      <c r="D8" s="155" t="s">
        <v>684</v>
      </c>
      <c r="E8" s="157" t="s">
        <v>700</v>
      </c>
      <c r="F8" s="244" t="s">
        <v>701</v>
      </c>
      <c r="G8" s="244"/>
      <c r="H8" s="191"/>
    </row>
    <row r="9" spans="1:11" ht="13.5" thickBot="1" x14ac:dyDescent="0.25">
      <c r="A9" s="157" t="s">
        <v>698</v>
      </c>
      <c r="B9" s="157" t="s">
        <v>699</v>
      </c>
      <c r="C9" s="175" t="s">
        <v>702</v>
      </c>
      <c r="D9" s="155" t="s">
        <v>685</v>
      </c>
      <c r="E9" s="157" t="s">
        <v>700</v>
      </c>
      <c r="F9" s="244" t="s">
        <v>701</v>
      </c>
      <c r="G9" s="244"/>
      <c r="H9" s="191"/>
    </row>
    <row r="10" spans="1:11" ht="13.5" thickBot="1" x14ac:dyDescent="0.25">
      <c r="A10" s="157" t="s">
        <v>698</v>
      </c>
      <c r="B10" s="157" t="s">
        <v>699</v>
      </c>
      <c r="C10" s="175" t="s">
        <v>703</v>
      </c>
      <c r="D10" s="155" t="s">
        <v>686</v>
      </c>
      <c r="E10" s="157" t="s">
        <v>700</v>
      </c>
      <c r="F10" s="244" t="s">
        <v>701</v>
      </c>
      <c r="G10" s="244"/>
      <c r="H10" s="191"/>
    </row>
    <row r="11" spans="1:11" ht="13.5" thickBot="1" x14ac:dyDescent="0.25">
      <c r="A11" s="157" t="s">
        <v>698</v>
      </c>
      <c r="B11" s="157" t="s">
        <v>699</v>
      </c>
      <c r="C11" s="175" t="s">
        <v>704</v>
      </c>
      <c r="D11" s="155" t="s">
        <v>687</v>
      </c>
      <c r="E11" s="157" t="s">
        <v>700</v>
      </c>
      <c r="F11" s="244" t="s">
        <v>701</v>
      </c>
      <c r="G11" s="244"/>
      <c r="H11" s="191"/>
    </row>
    <row r="12" spans="1:11" ht="26.25" thickBot="1" x14ac:dyDescent="0.25">
      <c r="A12" s="157" t="s">
        <v>698</v>
      </c>
      <c r="B12" s="157" t="s">
        <v>699</v>
      </c>
      <c r="C12" s="175" t="s">
        <v>705</v>
      </c>
      <c r="D12" s="156" t="s">
        <v>688</v>
      </c>
      <c r="E12" s="157" t="s">
        <v>700</v>
      </c>
      <c r="F12" s="244" t="s">
        <v>701</v>
      </c>
      <c r="G12" s="244"/>
      <c r="H12" s="191"/>
    </row>
    <row r="13" spans="1:11" ht="51.75" thickBot="1" x14ac:dyDescent="0.25">
      <c r="A13" s="157" t="s">
        <v>698</v>
      </c>
      <c r="B13" s="157" t="s">
        <v>699</v>
      </c>
      <c r="C13" s="175" t="s">
        <v>706</v>
      </c>
      <c r="D13" s="158" t="s">
        <v>689</v>
      </c>
      <c r="E13" s="157" t="s">
        <v>700</v>
      </c>
      <c r="F13" s="244" t="s">
        <v>701</v>
      </c>
      <c r="G13" s="244"/>
      <c r="H13" s="191"/>
    </row>
    <row r="14" spans="1:11" ht="26.25" thickBot="1" x14ac:dyDescent="0.25">
      <c r="A14" s="157" t="s">
        <v>698</v>
      </c>
      <c r="B14" s="157" t="s">
        <v>699</v>
      </c>
      <c r="C14" s="175" t="s">
        <v>707</v>
      </c>
      <c r="D14" s="156" t="s">
        <v>690</v>
      </c>
      <c r="E14" s="157" t="s">
        <v>700</v>
      </c>
      <c r="F14" s="244" t="s">
        <v>701</v>
      </c>
      <c r="G14" s="244"/>
      <c r="H14" s="191"/>
    </row>
    <row r="15" spans="1:11" ht="13.5" thickBot="1" x14ac:dyDescent="0.25">
      <c r="A15" s="157" t="s">
        <v>698</v>
      </c>
      <c r="B15" s="157" t="s">
        <v>699</v>
      </c>
      <c r="C15" s="175" t="s">
        <v>708</v>
      </c>
      <c r="D15" s="155" t="s">
        <v>691</v>
      </c>
      <c r="E15" s="157" t="s">
        <v>700</v>
      </c>
      <c r="F15" s="244" t="s">
        <v>701</v>
      </c>
      <c r="G15" s="244"/>
      <c r="H15" s="191"/>
    </row>
    <row r="16" spans="1:11" ht="15.75" thickBot="1" x14ac:dyDescent="0.3">
      <c r="A16" s="248" t="s">
        <v>709</v>
      </c>
      <c r="B16" s="249"/>
      <c r="C16" s="249"/>
      <c r="D16" s="250"/>
      <c r="E16" s="195"/>
      <c r="F16" s="195"/>
      <c r="H16" s="194">
        <f>H8+H9+H10+H11+H12+H13+H14+H15</f>
        <v>0</v>
      </c>
      <c r="I16" s="192"/>
      <c r="J16" s="193"/>
      <c r="K16" s="193"/>
    </row>
  </sheetData>
  <mergeCells count="15">
    <mergeCell ref="F15:G15"/>
    <mergeCell ref="A16:D16"/>
    <mergeCell ref="F6:G6"/>
    <mergeCell ref="D4:G4"/>
    <mergeCell ref="F14:G14"/>
    <mergeCell ref="A1:B1"/>
    <mergeCell ref="A2:B2"/>
    <mergeCell ref="G2:I2"/>
    <mergeCell ref="F13:G13"/>
    <mergeCell ref="F8:G8"/>
    <mergeCell ref="F9:G9"/>
    <mergeCell ref="F10:G10"/>
    <mergeCell ref="F11:G11"/>
    <mergeCell ref="F12:G12"/>
    <mergeCell ref="A7:H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27</vt:i4>
      </vt:variant>
    </vt:vector>
  </HeadingPairs>
  <TitlesOfParts>
    <vt:vector size="31" baseType="lpstr">
      <vt:lpstr>Krycí list</vt:lpstr>
      <vt:lpstr>Rekapitulace</vt:lpstr>
      <vt:lpstr>Položkový rozpočet_1</vt:lpstr>
      <vt:lpstr>VRN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'Položkový rozpočet_1'!Názvy_tisku</vt:lpstr>
      <vt:lpstr>Objednatel</vt:lpstr>
      <vt:lpstr>'Krycí list'!Oblast_tisku</vt:lpstr>
      <vt:lpstr>'Položkový rozpočet_1'!Oblast_tisku</vt:lpstr>
      <vt:lpstr>PocetMJ</vt:lpstr>
      <vt:lpstr>Poznamka</vt:lpstr>
      <vt:lpstr>Projektant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Hanzlik</dc:creator>
  <cp:lastModifiedBy>Josef</cp:lastModifiedBy>
  <cp:lastPrinted>2020-05-14T07:53:25Z</cp:lastPrinted>
  <dcterms:created xsi:type="dcterms:W3CDTF">2020-03-12T13:26:09Z</dcterms:created>
  <dcterms:modified xsi:type="dcterms:W3CDTF">2020-05-18T10:44:09Z</dcterms:modified>
</cp:coreProperties>
</file>